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Chart of Accounts" sheetId="2" state="visible" r:id="rId2"/>
    <sheet xmlns:r="http://schemas.openxmlformats.org/officeDocument/2006/relationships" name="Revenue Log" sheetId="3" state="visible" r:id="rId3"/>
    <sheet xmlns:r="http://schemas.openxmlformats.org/officeDocument/2006/relationships" name="Expense Log" sheetId="4" state="visible" r:id="rId4"/>
    <sheet xmlns:r="http://schemas.openxmlformats.org/officeDocument/2006/relationships" name="Mileage Log" sheetId="5" state="visible" r:id="rId5"/>
    <sheet xmlns:r="http://schemas.openxmlformats.org/officeDocument/2006/relationships" name="Monthly Summary" sheetId="6" state="visible" r:id="rId6"/>
    <sheet xmlns:r="http://schemas.openxmlformats.org/officeDocument/2006/relationships" name="Quarterly Estimator" sheetId="7" state="visible" r:id="rId7"/>
    <sheet xmlns:r="http://schemas.openxmlformats.org/officeDocument/2006/relationships" name="YTD Dashboard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$#,##0.00"/>
    <numFmt numFmtId="166" formatCode="0.0"/>
    <numFmt numFmtId="167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0B1F3A"/>
      <sz val="16"/>
    </font>
    <font>
      <name val="Calibri"/>
      <i val="1"/>
      <color rgb="000B1F3A"/>
      <sz val="11"/>
    </font>
    <font>
      <name val="Calibri"/>
      <b val="1"/>
      <color rgb="000B1F3A"/>
      <sz val="10"/>
    </font>
    <font>
      <name val="Calibri"/>
      <sz val="10"/>
    </font>
    <font>
      <name val="Calibri"/>
      <b val="1"/>
      <color rgb="000B1F3A"/>
      <sz val="14"/>
    </font>
    <font>
      <name val="Calibri"/>
      <b val="1"/>
      <color rgb="00FFFFFF"/>
      <sz val="11"/>
    </font>
    <font>
      <name val="Calibri"/>
      <i val="1"/>
      <color rgb="000B1F3A"/>
      <sz val="10"/>
    </font>
    <font>
      <name val="Calibri"/>
      <b val="1"/>
      <color rgb="000B1F3A"/>
      <sz val="12"/>
    </font>
    <font>
      <name val="Calibri"/>
      <b val="1"/>
      <color rgb="000B1F3A"/>
      <sz val="11"/>
    </font>
    <font>
      <name val="Calibri"/>
      <b val="1"/>
      <sz val="14"/>
    </font>
    <font>
      <name val="Calibri"/>
      <i val="1"/>
      <color rgb="000B1F3A"/>
      <sz val="9"/>
    </font>
    <font>
      <name val="Calibri"/>
      <b val="1"/>
      <color rgb="000B1F3A"/>
      <sz val="13"/>
    </font>
    <font>
      <name val="Calibri"/>
      <b val="1"/>
      <sz val="16"/>
    </font>
  </fonts>
  <fills count="4">
    <fill>
      <patternFill/>
    </fill>
    <fill>
      <patternFill patternType="gray125"/>
    </fill>
    <fill>
      <patternFill patternType="solid">
        <fgColor rgb="000B1F3A"/>
        <bgColor rgb="000B1F3A"/>
      </patternFill>
    </fill>
    <fill>
      <patternFill patternType="solid">
        <fgColor rgb="00FFF3D6"/>
        <bgColor rgb="00FFF3D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/>
    </xf>
    <xf numFmtId="164" fontId="4" fillId="0" borderId="0" pivotButton="0" quotePrefix="0" xfId="0"/>
    <xf numFmtId="165" fontId="4" fillId="0" borderId="0" pivotButton="0" quotePrefix="0" xfId="0"/>
    <xf numFmtId="1" fontId="4" fillId="0" borderId="0" pivotButton="0" quotePrefix="0" xfId="0"/>
    <xf numFmtId="166" fontId="4" fillId="0" borderId="0" pivotButton="0" quotePrefix="0" xfId="0"/>
    <xf numFmtId="0" fontId="7" fillId="0" borderId="0" pivotButton="0" quotePrefix="0" xfId="0"/>
    <xf numFmtId="0" fontId="3" fillId="0" borderId="0" applyAlignment="1" pivotButton="0" quotePrefix="0" xfId="0">
      <alignment horizontal="right"/>
    </xf>
    <xf numFmtId="0" fontId="8" fillId="3" borderId="0" pivotButton="0" quotePrefix="0" xfId="0"/>
    <xf numFmtId="0" fontId="9" fillId="0" borderId="0" pivotButton="0" quotePrefix="0" xfId="0"/>
    <xf numFmtId="165" fontId="9" fillId="0" borderId="0" pivotButton="0" quotePrefix="0" xfId="0"/>
    <xf numFmtId="165" fontId="0" fillId="0" borderId="0" pivotButton="0" quotePrefix="0" xfId="0"/>
    <xf numFmtId="9" fontId="0" fillId="0" borderId="0" pivotButton="0" quotePrefix="0" xfId="0"/>
    <xf numFmtId="167" fontId="0" fillId="0" borderId="0" pivotButton="0" quotePrefix="0" xfId="0"/>
    <xf numFmtId="0" fontId="8" fillId="0" borderId="0" pivotButton="0" quotePrefix="0" xfId="0"/>
    <xf numFmtId="165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165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Baratelli Foundations - Creator's First Ledger</t>
        </is>
      </c>
    </row>
    <row r="2">
      <c r="A2" s="2" t="inlineStr">
        <is>
          <t>Excel Edition - the sub-QuickBooks bookkeeping system for the creator earning $10k-$150k</t>
        </is>
      </c>
    </row>
    <row r="4">
      <c r="A4" s="3" t="inlineStr">
        <is>
          <t>How to use this workbook</t>
        </is>
      </c>
    </row>
    <row r="5">
      <c r="A5" s="4" t="inlineStr">
        <is>
          <t>1. Revenue Log: log every deposit or platform payout as it happens. One row per transaction.</t>
        </is>
      </c>
    </row>
    <row r="6">
      <c r="A6" s="4" t="inlineStr">
        <is>
          <t>2. Expense Log: log every business expense with category. Use the categories on the 'Chart of Accounts' tab.</t>
        </is>
      </c>
    </row>
    <row r="7">
      <c r="A7" s="4" t="inlineStr">
        <is>
          <t>3. Mileage Log: log every business trip. The Monthly Summary auto-calculates deduction at the current federal rate.</t>
        </is>
      </c>
    </row>
    <row r="8">
      <c r="A8" s="4" t="inlineStr">
        <is>
          <t>4. Monthly Summary: nothing to do here - it pulls automatically from Revenue and Expense logs.</t>
        </is>
      </c>
    </row>
    <row r="9">
      <c r="A9" s="4" t="inlineStr">
        <is>
          <t>5. Quarterly Estimator: enter YTD income and it calculates your quarterly estimated tax due.</t>
        </is>
      </c>
    </row>
    <row r="10">
      <c r="A10" s="4" t="inlineStr">
        <is>
          <t>6. YTD Dashboard: nothing to do - it summarizes the whole year.</t>
        </is>
      </c>
    </row>
    <row r="11">
      <c r="A11" s="4" t="inlineStr"/>
    </row>
    <row r="12">
      <c r="A12" s="4" t="inlineStr">
        <is>
          <t>Discipline: log revenue same-day, expenses same-week, mileage per-trip.</t>
        </is>
      </c>
    </row>
    <row r="13">
      <c r="A13" s="4" t="inlineStr">
        <is>
          <t>Close: first weekend of every month, reconcile against your bank statement.</t>
        </is>
      </c>
    </row>
    <row r="14">
      <c r="A14" s="4" t="inlineStr">
        <is>
          <t>Graduate to QuickBooks when: (a) revenue crosses $150k, (b) you elect S-corp, (c) you hire an employee, (d) you carry inventory, (e) your bookkeeper requests it.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60" customWidth="1" min="3" max="3"/>
  </cols>
  <sheetData>
    <row r="1">
      <c r="A1" s="5" t="inlineStr">
        <is>
          <t>Chart of Accounts (Categories)</t>
        </is>
      </c>
    </row>
    <row r="3">
      <c r="A3" s="6" t="inlineStr">
        <is>
          <t>Category</t>
        </is>
      </c>
      <c r="B3" s="6" t="inlineStr">
        <is>
          <t>Type</t>
        </is>
      </c>
      <c r="C3" s="6" t="inlineStr">
        <is>
          <t>Notes</t>
        </is>
      </c>
    </row>
    <row r="4">
      <c r="A4" s="4" t="inlineStr">
        <is>
          <t>AdSense / Platform Ad Revenue</t>
        </is>
      </c>
      <c r="B4" s="4" t="inlineStr">
        <is>
          <t>Revenue</t>
        </is>
      </c>
      <c r="C4" s="4" t="inlineStr">
        <is>
          <t>YouTube, TikTok Creator Fund, etc.</t>
        </is>
      </c>
    </row>
    <row r="5">
      <c r="A5" s="4" t="inlineStr">
        <is>
          <t>Sponsorships &amp; Brand Deals</t>
        </is>
      </c>
      <c r="B5" s="4" t="inlineStr">
        <is>
          <t>Revenue</t>
        </is>
      </c>
      <c r="C5" s="4" t="inlineStr">
        <is>
          <t>Direct sponsor payments</t>
        </is>
      </c>
    </row>
    <row r="6">
      <c r="A6" s="4" t="inlineStr">
        <is>
          <t>Affiliate Revenue</t>
        </is>
      </c>
      <c r="B6" s="4" t="inlineStr">
        <is>
          <t>Revenue</t>
        </is>
      </c>
      <c r="C6" s="4" t="inlineStr">
        <is>
          <t>Amazon Associates, other affiliate networks</t>
        </is>
      </c>
    </row>
    <row r="7">
      <c r="A7" s="4" t="inlineStr">
        <is>
          <t>Subscription / Membership</t>
        </is>
      </c>
      <c r="B7" s="4" t="inlineStr">
        <is>
          <t>Revenue</t>
        </is>
      </c>
      <c r="C7" s="4" t="inlineStr">
        <is>
          <t>Patreon, Substack, memberships</t>
        </is>
      </c>
    </row>
    <row r="8">
      <c r="A8" s="4" t="inlineStr">
        <is>
          <t>Course &amp; Digital Product Sales</t>
        </is>
      </c>
      <c r="B8" s="4" t="inlineStr">
        <is>
          <t>Revenue</t>
        </is>
      </c>
      <c r="C8" s="4" t="inlineStr">
        <is>
          <t>Gumroad, Teachable, self-hosted</t>
        </is>
      </c>
    </row>
    <row r="9">
      <c r="A9" s="4" t="inlineStr">
        <is>
          <t>Merch &amp; Physical Product Sales</t>
        </is>
      </c>
      <c r="B9" s="4" t="inlineStr">
        <is>
          <t>Revenue</t>
        </is>
      </c>
      <c r="C9" s="4" t="inlineStr">
        <is>
          <t>T-shirts, print books, physical merchandise</t>
        </is>
      </c>
    </row>
    <row r="10">
      <c r="A10" s="4" t="inlineStr">
        <is>
          <t>Coaching / Consulting Revenue</t>
        </is>
      </c>
      <c r="B10" s="4" t="inlineStr">
        <is>
          <t>Revenue</t>
        </is>
      </c>
      <c r="C10" s="4" t="inlineStr">
        <is>
          <t>1:1 or group coaching</t>
        </is>
      </c>
    </row>
    <row r="11">
      <c r="A11" s="4" t="inlineStr">
        <is>
          <t>Speaking &amp; Appearance Fees</t>
        </is>
      </c>
      <c r="B11" s="4" t="inlineStr">
        <is>
          <t>Revenue</t>
        </is>
      </c>
      <c r="C11" s="4" t="inlineStr">
        <is>
          <t>Paid speaking engagements</t>
        </is>
      </c>
    </row>
    <row r="12">
      <c r="A12" s="4" t="inlineStr">
        <is>
          <t>Other Revenue</t>
        </is>
      </c>
      <c r="B12" s="4" t="inlineStr">
        <is>
          <t>Revenue</t>
        </is>
      </c>
      <c r="C12" s="4" t="inlineStr">
        <is>
          <t>Anything not fitting above</t>
        </is>
      </c>
    </row>
    <row r="13">
      <c r="A13" s="4" t="inlineStr">
        <is>
          <t>Advertising &amp; Marketing</t>
        </is>
      </c>
      <c r="B13" s="4" t="inlineStr">
        <is>
          <t>Expense</t>
        </is>
      </c>
      <c r="C13" s="4" t="inlineStr">
        <is>
          <t>Ad spend, promo material</t>
        </is>
      </c>
    </row>
    <row r="14">
      <c r="A14" s="4" t="inlineStr">
        <is>
          <t>Contractor &amp; Editor Payments</t>
        </is>
      </c>
      <c r="B14" s="4" t="inlineStr">
        <is>
          <t>Expense</t>
        </is>
      </c>
      <c r="C14" s="4" t="inlineStr">
        <is>
          <t>1099 contractors</t>
        </is>
      </c>
    </row>
    <row r="15">
      <c r="A15" s="4" t="inlineStr">
        <is>
          <t>Equipment &amp; Gear</t>
        </is>
      </c>
      <c r="B15" s="4" t="inlineStr">
        <is>
          <t>Expense</t>
        </is>
      </c>
      <c r="C15" s="4" t="inlineStr">
        <is>
          <t>Cameras, mics, lighting - may need capitalization if over $2,500</t>
        </is>
      </c>
    </row>
    <row r="16">
      <c r="A16" s="4" t="inlineStr">
        <is>
          <t>Software &amp; Subscriptions</t>
        </is>
      </c>
      <c r="B16" s="4" t="inlineStr">
        <is>
          <t>Expense</t>
        </is>
      </c>
      <c r="C16" s="4" t="inlineStr">
        <is>
          <t>Adobe, Descript, Notion, editing tools</t>
        </is>
      </c>
    </row>
    <row r="17">
      <c r="A17" s="4" t="inlineStr">
        <is>
          <t>Platform Fees</t>
        </is>
      </c>
      <c r="B17" s="4" t="inlineStr">
        <is>
          <t>Expense</t>
        </is>
      </c>
      <c r="C17" s="4" t="inlineStr">
        <is>
          <t>Stripe, PayPal, Patreon fees, Substack cut</t>
        </is>
      </c>
    </row>
    <row r="18">
      <c r="A18" s="4" t="inlineStr">
        <is>
          <t>Meals (Business)</t>
        </is>
      </c>
      <c r="B18" s="4" t="inlineStr">
        <is>
          <t>Expense</t>
        </is>
      </c>
      <c r="C18" s="4" t="inlineStr">
        <is>
          <t>Meals with sources, contractors, sponsors</t>
        </is>
      </c>
    </row>
    <row r="19">
      <c r="A19" s="4" t="inlineStr">
        <is>
          <t>Travel</t>
        </is>
      </c>
      <c r="B19" s="4" t="inlineStr">
        <is>
          <t>Expense</t>
        </is>
      </c>
      <c r="C19" s="4" t="inlineStr">
        <is>
          <t>Airfare, hotels, rental cars</t>
        </is>
      </c>
    </row>
    <row r="20">
      <c r="A20" s="4" t="inlineStr">
        <is>
          <t>Home Office</t>
        </is>
      </c>
      <c r="B20" s="4" t="inlineStr">
        <is>
          <t>Expense</t>
        </is>
      </c>
      <c r="C20" s="4" t="inlineStr">
        <is>
          <t>Rent/utility allocation</t>
        </is>
      </c>
    </row>
    <row r="21">
      <c r="A21" s="4" t="inlineStr">
        <is>
          <t>Internet &amp; Phone</t>
        </is>
      </c>
      <c r="B21" s="4" t="inlineStr">
        <is>
          <t>Expense</t>
        </is>
      </c>
      <c r="C21" s="4" t="inlineStr">
        <is>
          <t>Business-use %</t>
        </is>
      </c>
    </row>
    <row r="22">
      <c r="A22" s="4" t="inlineStr">
        <is>
          <t>Professional Services</t>
        </is>
      </c>
      <c r="B22" s="4" t="inlineStr">
        <is>
          <t>Expense</t>
        </is>
      </c>
      <c r="C22" s="4" t="inlineStr">
        <is>
          <t>CPA, attorney, bookkeeper</t>
        </is>
      </c>
    </row>
    <row r="23">
      <c r="A23" s="4" t="inlineStr">
        <is>
          <t>Health Insurance Premiums</t>
        </is>
      </c>
      <c r="B23" s="4" t="inlineStr">
        <is>
          <t>Expense</t>
        </is>
      </c>
      <c r="C23" s="4" t="inlineStr">
        <is>
          <t>Self-employed only</t>
        </is>
      </c>
    </row>
    <row r="24">
      <c r="A24" s="4" t="inlineStr">
        <is>
          <t>Retirement Contribution</t>
        </is>
      </c>
      <c r="B24" s="4" t="inlineStr">
        <is>
          <t>Expense</t>
        </is>
      </c>
      <c r="C24" s="4" t="inlineStr">
        <is>
          <t>Solo 401k, SEP</t>
        </is>
      </c>
    </row>
    <row r="25">
      <c r="A25" s="4" t="inlineStr">
        <is>
          <t>Merchandise COGS</t>
        </is>
      </c>
      <c r="B25" s="4" t="inlineStr">
        <is>
          <t>Expense</t>
        </is>
      </c>
      <c r="C25" s="4" t="inlineStr">
        <is>
          <t>Cost of physical goods sold</t>
        </is>
      </c>
    </row>
    <row r="26">
      <c r="A26" s="4" t="inlineStr">
        <is>
          <t>Bank &amp; Credit Card Fees</t>
        </is>
      </c>
      <c r="B26" s="4" t="inlineStr">
        <is>
          <t>Expense</t>
        </is>
      </c>
      <c r="C26" s="4" t="inlineStr">
        <is>
          <t>Business bank charges</t>
        </is>
      </c>
    </row>
    <row r="27">
      <c r="A27" s="4" t="inlineStr">
        <is>
          <t>Continuing Education</t>
        </is>
      </c>
      <c r="B27" s="4" t="inlineStr">
        <is>
          <t>Expense</t>
        </is>
      </c>
      <c r="C27" s="4" t="inlineStr">
        <is>
          <t>Courses, books, conferences</t>
        </is>
      </c>
    </row>
    <row r="28">
      <c r="A28" s="4" t="inlineStr">
        <is>
          <t>Other Business Expense</t>
        </is>
      </c>
      <c r="B28" s="4" t="inlineStr">
        <is>
          <t>Expense</t>
        </is>
      </c>
      <c r="C28" s="4" t="inlineStr">
        <is>
          <t>Anything not fitting above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2" customWidth="1" min="4" max="4"/>
    <col width="10" customWidth="1" min="5" max="5"/>
    <col width="12" customWidth="1" min="6" max="6"/>
    <col width="30" customWidth="1" min="7" max="7"/>
  </cols>
  <sheetData>
    <row r="1">
      <c r="A1" s="6" t="inlineStr">
        <is>
          <t>Date</t>
        </is>
      </c>
      <c r="B1" s="6" t="inlineStr">
        <is>
          <t>Source / Platform</t>
        </is>
      </c>
      <c r="C1" s="6" t="inlineStr">
        <is>
          <t>Category</t>
        </is>
      </c>
      <c r="D1" s="6" t="inlineStr">
        <is>
          <t>Gross</t>
        </is>
      </c>
      <c r="E1" s="6" t="inlineStr">
        <is>
          <t>Fees</t>
        </is>
      </c>
      <c r="F1" s="6" t="inlineStr">
        <is>
          <t>Net</t>
        </is>
      </c>
      <c r="G1" s="6" t="inlineStr">
        <is>
          <t>Notes</t>
        </is>
      </c>
    </row>
    <row r="2">
      <c r="A2" s="7" t="inlineStr">
        <is>
          <t>2026-01-14</t>
        </is>
      </c>
      <c r="B2" s="4" t="inlineStr">
        <is>
          <t>YouTube AdSense</t>
        </is>
      </c>
      <c r="C2" s="4" t="inlineStr">
        <is>
          <t>AdSense / Platform Ad Revenue</t>
        </is>
      </c>
      <c r="D2" s="8" t="n">
        <v>1240.5</v>
      </c>
      <c r="E2" s="8" t="n">
        <v>0</v>
      </c>
      <c r="F2" s="8">
        <f>D2-E2</f>
        <v/>
      </c>
      <c r="G2" s="4" t="inlineStr">
        <is>
          <t>December earnings</t>
        </is>
      </c>
    </row>
    <row r="3">
      <c r="A3" s="7" t="inlineStr">
        <is>
          <t>2026-01-20</t>
        </is>
      </c>
      <c r="B3" s="4" t="inlineStr">
        <is>
          <t>Patreon</t>
        </is>
      </c>
      <c r="C3" s="4" t="inlineStr">
        <is>
          <t>Subscription / Membership</t>
        </is>
      </c>
      <c r="D3" s="8" t="n">
        <v>850</v>
      </c>
      <c r="E3" s="8" t="n">
        <v>93.5</v>
      </c>
      <c r="F3" s="8">
        <f>D3-E3</f>
        <v/>
      </c>
      <c r="G3" s="4" t="inlineStr">
        <is>
          <t>January payout, 11% total fees</t>
        </is>
      </c>
    </row>
    <row r="4">
      <c r="A4" s="7" t="inlineStr">
        <is>
          <t>2026-01-25</t>
        </is>
      </c>
      <c r="B4" s="4" t="inlineStr">
        <is>
          <t>Sponsor - Acme Widgets</t>
        </is>
      </c>
      <c r="C4" s="4" t="inlineStr">
        <is>
          <t>Sponsorships &amp; Brand Deals</t>
        </is>
      </c>
      <c r="D4" s="8" t="n">
        <v>3500</v>
      </c>
      <c r="E4" s="8" t="n">
        <v>0</v>
      </c>
      <c r="F4" s="8">
        <f>D4-E4</f>
        <v/>
      </c>
      <c r="G4" s="4" t="inlineStr">
        <is>
          <t>Invoice #2026-003, wire</t>
        </is>
      </c>
    </row>
    <row r="5">
      <c r="A5" s="7" t="inlineStr">
        <is>
          <t>2026-01-31</t>
        </is>
      </c>
      <c r="B5" s="4" t="inlineStr">
        <is>
          <t>Gumroad</t>
        </is>
      </c>
      <c r="C5" s="4" t="inlineStr">
        <is>
          <t>Course &amp; Digital Product Sales</t>
        </is>
      </c>
      <c r="D5" s="8" t="n">
        <v>490</v>
      </c>
      <c r="E5" s="8" t="n">
        <v>49</v>
      </c>
      <c r="F5" s="8">
        <f>D5-E5</f>
        <v/>
      </c>
      <c r="G5" s="4" t="inlineStr">
        <is>
          <t>January sales, 10% fee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2" customWidth="1" min="4" max="4"/>
    <col width="10" customWidth="1" min="5" max="5"/>
    <col width="12" customWidth="1" min="6" max="6"/>
    <col width="30" customWidth="1" min="7" max="7"/>
  </cols>
  <sheetData>
    <row r="1">
      <c r="A1" s="6" t="inlineStr">
        <is>
          <t>Date</t>
        </is>
      </c>
      <c r="B1" s="6" t="inlineStr">
        <is>
          <t>Vendor</t>
        </is>
      </c>
      <c r="C1" s="6" t="inlineStr">
        <is>
          <t>Category</t>
        </is>
      </c>
      <c r="D1" s="6" t="inlineStr">
        <is>
          <t>Amount</t>
        </is>
      </c>
      <c r="E1" s="6" t="inlineStr">
        <is>
          <t>Business %</t>
        </is>
      </c>
      <c r="F1" s="6" t="inlineStr">
        <is>
          <t>Deductible</t>
        </is>
      </c>
      <c r="G1" s="6" t="inlineStr">
        <is>
          <t>Notes</t>
        </is>
      </c>
    </row>
    <row r="2">
      <c r="A2" s="7" t="inlineStr">
        <is>
          <t>2026-01-05</t>
        </is>
      </c>
      <c r="B2" s="4" t="inlineStr">
        <is>
          <t>Adobe Creative Cloud</t>
        </is>
      </c>
      <c r="C2" s="4" t="inlineStr">
        <is>
          <t>Software &amp; Subscriptions</t>
        </is>
      </c>
      <c r="D2" s="8" t="n">
        <v>59.99</v>
      </c>
      <c r="E2" s="9" t="n">
        <v>100</v>
      </c>
      <c r="F2" s="8">
        <f>D2*(E2/100)</f>
        <v/>
      </c>
      <c r="G2" s="4" t="inlineStr"/>
    </row>
    <row r="3">
      <c r="A3" s="7" t="inlineStr">
        <is>
          <t>2026-01-12</t>
        </is>
      </c>
      <c r="B3" s="4" t="inlineStr">
        <is>
          <t>Sarah (Editor)</t>
        </is>
      </c>
      <c r="C3" s="4" t="inlineStr">
        <is>
          <t>Contractor &amp; Editor Payments</t>
        </is>
      </c>
      <c r="D3" s="8" t="n">
        <v>850</v>
      </c>
      <c r="E3" s="9" t="n">
        <v>100</v>
      </c>
      <c r="F3" s="8">
        <f>D3*(E3/100)</f>
        <v/>
      </c>
      <c r="G3" s="4" t="inlineStr">
        <is>
          <t>Send W-9 request</t>
        </is>
      </c>
    </row>
    <row r="4">
      <c r="A4" s="7" t="inlineStr">
        <is>
          <t>2026-01-18</t>
        </is>
      </c>
      <c r="B4" s="4" t="inlineStr">
        <is>
          <t>T-Mobile</t>
        </is>
      </c>
      <c r="C4" s="4" t="inlineStr">
        <is>
          <t>Internet &amp; Phone</t>
        </is>
      </c>
      <c r="D4" s="8" t="n">
        <v>105</v>
      </c>
      <c r="E4" s="9" t="n">
        <v>80</v>
      </c>
      <c r="F4" s="8">
        <f>D4*(E4/100)</f>
        <v/>
      </c>
      <c r="G4" s="4" t="inlineStr">
        <is>
          <t>80% business use</t>
        </is>
      </c>
    </row>
    <row r="5">
      <c r="A5" s="7" t="inlineStr">
        <is>
          <t>2026-01-22</t>
        </is>
      </c>
      <c r="B5" s="4" t="inlineStr">
        <is>
          <t>Delta - LAX to NYC</t>
        </is>
      </c>
      <c r="C5" s="4" t="inlineStr">
        <is>
          <t>Travel</t>
        </is>
      </c>
      <c r="D5" s="8" t="n">
        <v>340</v>
      </c>
      <c r="E5" s="9" t="n">
        <v>100</v>
      </c>
      <c r="F5" s="8">
        <f>D5*(E5/100)</f>
        <v/>
      </c>
      <c r="G5" s="4" t="inlineStr">
        <is>
          <t>Sponsor event trip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0" customWidth="1" min="2" max="2"/>
    <col width="25" customWidth="1" min="3" max="3"/>
    <col width="25" customWidth="1" min="4" max="4"/>
    <col width="8" customWidth="1" min="5" max="5"/>
    <col width="8" customWidth="1" min="6" max="6"/>
    <col width="12" customWidth="1" min="7" max="7"/>
  </cols>
  <sheetData>
    <row r="1">
      <c r="A1" s="6" t="inlineStr">
        <is>
          <t>Date</t>
        </is>
      </c>
      <c r="B1" s="6" t="inlineStr">
        <is>
          <t>Purpose</t>
        </is>
      </c>
      <c r="C1" s="6" t="inlineStr">
        <is>
          <t>From</t>
        </is>
      </c>
      <c r="D1" s="6" t="inlineStr">
        <is>
          <t>To</t>
        </is>
      </c>
      <c r="E1" s="6" t="inlineStr">
        <is>
          <t>Miles</t>
        </is>
      </c>
      <c r="F1" s="6" t="inlineStr">
        <is>
          <t>Rate</t>
        </is>
      </c>
      <c r="G1" s="6" t="inlineStr">
        <is>
          <t>Deduction</t>
        </is>
      </c>
    </row>
    <row r="2">
      <c r="A2" s="7" t="inlineStr">
        <is>
          <t>2026-01-08</t>
        </is>
      </c>
      <c r="B2" s="4" t="inlineStr">
        <is>
          <t>Podcast interview - guest at studio</t>
        </is>
      </c>
      <c r="C2" s="4" t="inlineStr">
        <is>
          <t>Home</t>
        </is>
      </c>
      <c r="D2" s="4" t="inlineStr">
        <is>
          <t>Studio City</t>
        </is>
      </c>
      <c r="E2" s="10" t="n">
        <v>24</v>
      </c>
      <c r="F2" s="8" t="n">
        <v>0.7</v>
      </c>
      <c r="G2" s="8">
        <f>E2*F2</f>
        <v/>
      </c>
    </row>
    <row r="3">
      <c r="A3" s="7" t="inlineStr">
        <is>
          <t>2026-01-15</t>
        </is>
      </c>
      <c r="B3" s="4" t="inlineStr">
        <is>
          <t>Sponsor meeting</t>
        </is>
      </c>
      <c r="C3" s="4" t="inlineStr">
        <is>
          <t>Home</t>
        </is>
      </c>
      <c r="D3" s="4" t="inlineStr">
        <is>
          <t>Beverly Hills</t>
        </is>
      </c>
      <c r="E3" s="10" t="n">
        <v>18</v>
      </c>
      <c r="F3" s="8" t="n">
        <v>0.7</v>
      </c>
      <c r="G3" s="8">
        <f>E3*F3</f>
        <v/>
      </c>
    </row>
    <row r="4">
      <c r="A4" s="7" t="inlineStr">
        <is>
          <t>2026-01-22</t>
        </is>
      </c>
      <c r="B4" s="4" t="inlineStr">
        <is>
          <t>Camera repair drop-off</t>
        </is>
      </c>
      <c r="C4" s="4" t="inlineStr">
        <is>
          <t>Home</t>
        </is>
      </c>
      <c r="D4" s="4" t="inlineStr">
        <is>
          <t>Samy's Camera</t>
        </is>
      </c>
      <c r="E4" s="10" t="n">
        <v>12</v>
      </c>
      <c r="F4" s="8" t="n">
        <v>0.7</v>
      </c>
      <c r="G4" s="8">
        <f>E4*F4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15" customWidth="1" min="2" max="2"/>
    <col width="12" customWidth="1" min="3" max="3"/>
    <col width="15" customWidth="1" min="4" max="4"/>
    <col width="20" customWidth="1" min="5" max="5"/>
    <col width="18" customWidth="1" min="6" max="6"/>
    <col width="20" customWidth="1" min="7" max="7"/>
  </cols>
  <sheetData>
    <row r="1">
      <c r="A1" s="5" t="inlineStr">
        <is>
          <t>Monthly Summary - 12-Month Rolling View</t>
        </is>
      </c>
    </row>
    <row r="2">
      <c r="A2" s="11" t="inlineStr">
        <is>
          <t>Change the Year cell (C3) to view a different year. Every row uses SUMIFS to filter its own log tab.</t>
        </is>
      </c>
    </row>
    <row r="3">
      <c r="B3" s="12" t="inlineStr">
        <is>
          <t>Year:</t>
        </is>
      </c>
      <c r="C3" s="13" t="n">
        <v>2026</v>
      </c>
    </row>
    <row r="5">
      <c r="A5" s="6" t="inlineStr">
        <is>
          <t>Month</t>
        </is>
      </c>
      <c r="B5" s="6" t="inlineStr">
        <is>
          <t>Gross Revenue</t>
        </is>
      </c>
      <c r="C5" s="6" t="inlineStr">
        <is>
          <t>Total Fees</t>
        </is>
      </c>
      <c r="D5" s="6" t="inlineStr">
        <is>
          <t>Net Revenue</t>
        </is>
      </c>
      <c r="E5" s="6" t="inlineStr">
        <is>
          <t>Expenses (deductible)</t>
        </is>
      </c>
      <c r="F5" s="6" t="inlineStr">
        <is>
          <t>Mileage Deduction</t>
        </is>
      </c>
      <c r="G5" s="6" t="inlineStr">
        <is>
          <t>Net Income (pre-tax)</t>
        </is>
      </c>
    </row>
    <row r="6">
      <c r="A6" s="4" t="inlineStr">
        <is>
          <t>Jan</t>
        </is>
      </c>
      <c r="B6" s="8">
        <f>SUMIFS('Revenue Log'!D:D,'Revenue Log'!A:A,"&gt;="&amp;DATE($C$3,1,1),'Revenue Log'!A:A,"&lt;"&amp;DATE($C$3,2,1))</f>
        <v/>
      </c>
      <c r="C6" s="8">
        <f>SUMIFS('Revenue Log'!E:E,'Revenue Log'!A:A,"&gt;="&amp;DATE($C$3,1,1),'Revenue Log'!A:A,"&lt;"&amp;DATE($C$3,2,1))</f>
        <v/>
      </c>
      <c r="D6" s="8">
        <f>B6-C6</f>
        <v/>
      </c>
      <c r="E6" s="8">
        <f>SUMIFS('Expense Log'!F:F,'Expense Log'!A:A,"&gt;="&amp;DATE($C$3,1,1),'Expense Log'!A:A,"&lt;"&amp;DATE($C$3,2,1))</f>
        <v/>
      </c>
      <c r="F6" s="8">
        <f>SUMIFS('Mileage Log'!G:G,'Mileage Log'!A:A,"&gt;="&amp;DATE($C$3,1,1),'Mileage Log'!A:A,"&lt;"&amp;DATE($C$3,2,1))</f>
        <v/>
      </c>
      <c r="G6" s="8">
        <f>D6-E6-F6</f>
        <v/>
      </c>
    </row>
    <row r="7">
      <c r="A7" s="4" t="inlineStr">
        <is>
          <t>Feb</t>
        </is>
      </c>
      <c r="B7" s="8">
        <f>SUMIFS('Revenue Log'!D:D,'Revenue Log'!A:A,"&gt;="&amp;DATE($C$3,2,1),'Revenue Log'!A:A,"&lt;"&amp;DATE($C$3,3,1))</f>
        <v/>
      </c>
      <c r="C7" s="8">
        <f>SUMIFS('Revenue Log'!E:E,'Revenue Log'!A:A,"&gt;="&amp;DATE($C$3,2,1),'Revenue Log'!A:A,"&lt;"&amp;DATE($C$3,3,1))</f>
        <v/>
      </c>
      <c r="D7" s="8">
        <f>B7-C7</f>
        <v/>
      </c>
      <c r="E7" s="8">
        <f>SUMIFS('Expense Log'!F:F,'Expense Log'!A:A,"&gt;="&amp;DATE($C$3,2,1),'Expense Log'!A:A,"&lt;"&amp;DATE($C$3,3,1))</f>
        <v/>
      </c>
      <c r="F7" s="8">
        <f>SUMIFS('Mileage Log'!G:G,'Mileage Log'!A:A,"&gt;="&amp;DATE($C$3,2,1),'Mileage Log'!A:A,"&lt;"&amp;DATE($C$3,3,1))</f>
        <v/>
      </c>
      <c r="G7" s="8">
        <f>D7-E7-F7</f>
        <v/>
      </c>
    </row>
    <row r="8">
      <c r="A8" s="4" t="inlineStr">
        <is>
          <t>Mar</t>
        </is>
      </c>
      <c r="B8" s="8">
        <f>SUMIFS('Revenue Log'!D:D,'Revenue Log'!A:A,"&gt;="&amp;DATE($C$3,3,1),'Revenue Log'!A:A,"&lt;"&amp;DATE($C$3,4,1))</f>
        <v/>
      </c>
      <c r="C8" s="8">
        <f>SUMIFS('Revenue Log'!E:E,'Revenue Log'!A:A,"&gt;="&amp;DATE($C$3,3,1),'Revenue Log'!A:A,"&lt;"&amp;DATE($C$3,4,1))</f>
        <v/>
      </c>
      <c r="D8" s="8">
        <f>B8-C8</f>
        <v/>
      </c>
      <c r="E8" s="8">
        <f>SUMIFS('Expense Log'!F:F,'Expense Log'!A:A,"&gt;="&amp;DATE($C$3,3,1),'Expense Log'!A:A,"&lt;"&amp;DATE($C$3,4,1))</f>
        <v/>
      </c>
      <c r="F8" s="8">
        <f>SUMIFS('Mileage Log'!G:G,'Mileage Log'!A:A,"&gt;="&amp;DATE($C$3,3,1),'Mileage Log'!A:A,"&lt;"&amp;DATE($C$3,4,1))</f>
        <v/>
      </c>
      <c r="G8" s="8">
        <f>D8-E8-F8</f>
        <v/>
      </c>
    </row>
    <row r="9">
      <c r="A9" s="4" t="inlineStr">
        <is>
          <t>Apr</t>
        </is>
      </c>
      <c r="B9" s="8">
        <f>SUMIFS('Revenue Log'!D:D,'Revenue Log'!A:A,"&gt;="&amp;DATE($C$3,4,1),'Revenue Log'!A:A,"&lt;"&amp;DATE($C$3,5,1))</f>
        <v/>
      </c>
      <c r="C9" s="8">
        <f>SUMIFS('Revenue Log'!E:E,'Revenue Log'!A:A,"&gt;="&amp;DATE($C$3,4,1),'Revenue Log'!A:A,"&lt;"&amp;DATE($C$3,5,1))</f>
        <v/>
      </c>
      <c r="D9" s="8">
        <f>B9-C9</f>
        <v/>
      </c>
      <c r="E9" s="8">
        <f>SUMIFS('Expense Log'!F:F,'Expense Log'!A:A,"&gt;="&amp;DATE($C$3,4,1),'Expense Log'!A:A,"&lt;"&amp;DATE($C$3,5,1))</f>
        <v/>
      </c>
      <c r="F9" s="8">
        <f>SUMIFS('Mileage Log'!G:G,'Mileage Log'!A:A,"&gt;="&amp;DATE($C$3,4,1),'Mileage Log'!A:A,"&lt;"&amp;DATE($C$3,5,1))</f>
        <v/>
      </c>
      <c r="G9" s="8">
        <f>D9-E9-F9</f>
        <v/>
      </c>
    </row>
    <row r="10">
      <c r="A10" s="4" t="inlineStr">
        <is>
          <t>May</t>
        </is>
      </c>
      <c r="B10" s="8">
        <f>SUMIFS('Revenue Log'!D:D,'Revenue Log'!A:A,"&gt;="&amp;DATE($C$3,5,1),'Revenue Log'!A:A,"&lt;"&amp;DATE($C$3,6,1))</f>
        <v/>
      </c>
      <c r="C10" s="8">
        <f>SUMIFS('Revenue Log'!E:E,'Revenue Log'!A:A,"&gt;="&amp;DATE($C$3,5,1),'Revenue Log'!A:A,"&lt;"&amp;DATE($C$3,6,1))</f>
        <v/>
      </c>
      <c r="D10" s="8">
        <f>B10-C10</f>
        <v/>
      </c>
      <c r="E10" s="8">
        <f>SUMIFS('Expense Log'!F:F,'Expense Log'!A:A,"&gt;="&amp;DATE($C$3,5,1),'Expense Log'!A:A,"&lt;"&amp;DATE($C$3,6,1))</f>
        <v/>
      </c>
      <c r="F10" s="8">
        <f>SUMIFS('Mileage Log'!G:G,'Mileage Log'!A:A,"&gt;="&amp;DATE($C$3,5,1),'Mileage Log'!A:A,"&lt;"&amp;DATE($C$3,6,1))</f>
        <v/>
      </c>
      <c r="G10" s="8">
        <f>D10-E10-F10</f>
        <v/>
      </c>
    </row>
    <row r="11">
      <c r="A11" s="4" t="inlineStr">
        <is>
          <t>Jun</t>
        </is>
      </c>
      <c r="B11" s="8">
        <f>SUMIFS('Revenue Log'!D:D,'Revenue Log'!A:A,"&gt;="&amp;DATE($C$3,6,1),'Revenue Log'!A:A,"&lt;"&amp;DATE($C$3,7,1))</f>
        <v/>
      </c>
      <c r="C11" s="8">
        <f>SUMIFS('Revenue Log'!E:E,'Revenue Log'!A:A,"&gt;="&amp;DATE($C$3,6,1),'Revenue Log'!A:A,"&lt;"&amp;DATE($C$3,7,1))</f>
        <v/>
      </c>
      <c r="D11" s="8">
        <f>B11-C11</f>
        <v/>
      </c>
      <c r="E11" s="8">
        <f>SUMIFS('Expense Log'!F:F,'Expense Log'!A:A,"&gt;="&amp;DATE($C$3,6,1),'Expense Log'!A:A,"&lt;"&amp;DATE($C$3,7,1))</f>
        <v/>
      </c>
      <c r="F11" s="8">
        <f>SUMIFS('Mileage Log'!G:G,'Mileage Log'!A:A,"&gt;="&amp;DATE($C$3,6,1),'Mileage Log'!A:A,"&lt;"&amp;DATE($C$3,7,1))</f>
        <v/>
      </c>
      <c r="G11" s="8">
        <f>D11-E11-F11</f>
        <v/>
      </c>
    </row>
    <row r="12">
      <c r="A12" s="4" t="inlineStr">
        <is>
          <t>Jul</t>
        </is>
      </c>
      <c r="B12" s="8">
        <f>SUMIFS('Revenue Log'!D:D,'Revenue Log'!A:A,"&gt;="&amp;DATE($C$3,7,1),'Revenue Log'!A:A,"&lt;"&amp;DATE($C$3,8,1))</f>
        <v/>
      </c>
      <c r="C12" s="8">
        <f>SUMIFS('Revenue Log'!E:E,'Revenue Log'!A:A,"&gt;="&amp;DATE($C$3,7,1),'Revenue Log'!A:A,"&lt;"&amp;DATE($C$3,8,1))</f>
        <v/>
      </c>
      <c r="D12" s="8">
        <f>B12-C12</f>
        <v/>
      </c>
      <c r="E12" s="8">
        <f>SUMIFS('Expense Log'!F:F,'Expense Log'!A:A,"&gt;="&amp;DATE($C$3,7,1),'Expense Log'!A:A,"&lt;"&amp;DATE($C$3,8,1))</f>
        <v/>
      </c>
      <c r="F12" s="8">
        <f>SUMIFS('Mileage Log'!G:G,'Mileage Log'!A:A,"&gt;="&amp;DATE($C$3,7,1),'Mileage Log'!A:A,"&lt;"&amp;DATE($C$3,8,1))</f>
        <v/>
      </c>
      <c r="G12" s="8">
        <f>D12-E12-F12</f>
        <v/>
      </c>
    </row>
    <row r="13">
      <c r="A13" s="4" t="inlineStr">
        <is>
          <t>Aug</t>
        </is>
      </c>
      <c r="B13" s="8">
        <f>SUMIFS('Revenue Log'!D:D,'Revenue Log'!A:A,"&gt;="&amp;DATE($C$3,8,1),'Revenue Log'!A:A,"&lt;"&amp;DATE($C$3,9,1))</f>
        <v/>
      </c>
      <c r="C13" s="8">
        <f>SUMIFS('Revenue Log'!E:E,'Revenue Log'!A:A,"&gt;="&amp;DATE($C$3,8,1),'Revenue Log'!A:A,"&lt;"&amp;DATE($C$3,9,1))</f>
        <v/>
      </c>
      <c r="D13" s="8">
        <f>B13-C13</f>
        <v/>
      </c>
      <c r="E13" s="8">
        <f>SUMIFS('Expense Log'!F:F,'Expense Log'!A:A,"&gt;="&amp;DATE($C$3,8,1),'Expense Log'!A:A,"&lt;"&amp;DATE($C$3,9,1))</f>
        <v/>
      </c>
      <c r="F13" s="8">
        <f>SUMIFS('Mileage Log'!G:G,'Mileage Log'!A:A,"&gt;="&amp;DATE($C$3,8,1),'Mileage Log'!A:A,"&lt;"&amp;DATE($C$3,9,1))</f>
        <v/>
      </c>
      <c r="G13" s="8">
        <f>D13-E13-F13</f>
        <v/>
      </c>
    </row>
    <row r="14">
      <c r="A14" s="4" t="inlineStr">
        <is>
          <t>Sep</t>
        </is>
      </c>
      <c r="B14" s="8">
        <f>SUMIFS('Revenue Log'!D:D,'Revenue Log'!A:A,"&gt;="&amp;DATE($C$3,9,1),'Revenue Log'!A:A,"&lt;"&amp;DATE($C$3,10,1))</f>
        <v/>
      </c>
      <c r="C14" s="8">
        <f>SUMIFS('Revenue Log'!E:E,'Revenue Log'!A:A,"&gt;="&amp;DATE($C$3,9,1),'Revenue Log'!A:A,"&lt;"&amp;DATE($C$3,10,1))</f>
        <v/>
      </c>
      <c r="D14" s="8">
        <f>B14-C14</f>
        <v/>
      </c>
      <c r="E14" s="8">
        <f>SUMIFS('Expense Log'!F:F,'Expense Log'!A:A,"&gt;="&amp;DATE($C$3,9,1),'Expense Log'!A:A,"&lt;"&amp;DATE($C$3,10,1))</f>
        <v/>
      </c>
      <c r="F14" s="8">
        <f>SUMIFS('Mileage Log'!G:G,'Mileage Log'!A:A,"&gt;="&amp;DATE($C$3,9,1),'Mileage Log'!A:A,"&lt;"&amp;DATE($C$3,10,1))</f>
        <v/>
      </c>
      <c r="G14" s="8">
        <f>D14-E14-F14</f>
        <v/>
      </c>
    </row>
    <row r="15">
      <c r="A15" s="4" t="inlineStr">
        <is>
          <t>Oct</t>
        </is>
      </c>
      <c r="B15" s="8">
        <f>SUMIFS('Revenue Log'!D:D,'Revenue Log'!A:A,"&gt;="&amp;DATE($C$3,10,1),'Revenue Log'!A:A,"&lt;"&amp;DATE($C$3,11,1))</f>
        <v/>
      </c>
      <c r="C15" s="8">
        <f>SUMIFS('Revenue Log'!E:E,'Revenue Log'!A:A,"&gt;="&amp;DATE($C$3,10,1),'Revenue Log'!A:A,"&lt;"&amp;DATE($C$3,11,1))</f>
        <v/>
      </c>
      <c r="D15" s="8">
        <f>B15-C15</f>
        <v/>
      </c>
      <c r="E15" s="8">
        <f>SUMIFS('Expense Log'!F:F,'Expense Log'!A:A,"&gt;="&amp;DATE($C$3,10,1),'Expense Log'!A:A,"&lt;"&amp;DATE($C$3,11,1))</f>
        <v/>
      </c>
      <c r="F15" s="8">
        <f>SUMIFS('Mileage Log'!G:G,'Mileage Log'!A:A,"&gt;="&amp;DATE($C$3,10,1),'Mileage Log'!A:A,"&lt;"&amp;DATE($C$3,11,1))</f>
        <v/>
      </c>
      <c r="G15" s="8">
        <f>D15-E15-F15</f>
        <v/>
      </c>
    </row>
    <row r="16">
      <c r="A16" s="4" t="inlineStr">
        <is>
          <t>Nov</t>
        </is>
      </c>
      <c r="B16" s="8">
        <f>SUMIFS('Revenue Log'!D:D,'Revenue Log'!A:A,"&gt;="&amp;DATE($C$3,11,1),'Revenue Log'!A:A,"&lt;"&amp;DATE($C$3,12,1))</f>
        <v/>
      </c>
      <c r="C16" s="8">
        <f>SUMIFS('Revenue Log'!E:E,'Revenue Log'!A:A,"&gt;="&amp;DATE($C$3,11,1),'Revenue Log'!A:A,"&lt;"&amp;DATE($C$3,12,1))</f>
        <v/>
      </c>
      <c r="D16" s="8">
        <f>B16-C16</f>
        <v/>
      </c>
      <c r="E16" s="8">
        <f>SUMIFS('Expense Log'!F:F,'Expense Log'!A:A,"&gt;="&amp;DATE($C$3,11,1),'Expense Log'!A:A,"&lt;"&amp;DATE($C$3,12,1))</f>
        <v/>
      </c>
      <c r="F16" s="8">
        <f>SUMIFS('Mileage Log'!G:G,'Mileage Log'!A:A,"&gt;="&amp;DATE($C$3,11,1),'Mileage Log'!A:A,"&lt;"&amp;DATE($C$3,12,1))</f>
        <v/>
      </c>
      <c r="G16" s="8">
        <f>D16-E16-F16</f>
        <v/>
      </c>
    </row>
    <row r="17">
      <c r="A17" s="4" t="inlineStr">
        <is>
          <t>Dec</t>
        </is>
      </c>
      <c r="B17" s="8">
        <f>SUMIFS('Revenue Log'!D:D,'Revenue Log'!A:A,"&gt;="&amp;DATE($C$3,12,1),'Revenue Log'!A:A,"&lt;"&amp;DATE($C$3+1,1,1))</f>
        <v/>
      </c>
      <c r="C17" s="8">
        <f>SUMIFS('Revenue Log'!E:E,'Revenue Log'!A:A,"&gt;="&amp;DATE($C$3,12,1),'Revenue Log'!A:A,"&lt;"&amp;DATE($C$3+1,1,1))</f>
        <v/>
      </c>
      <c r="D17" s="8">
        <f>B17-C17</f>
        <v/>
      </c>
      <c r="E17" s="8">
        <f>SUMIFS('Expense Log'!F:F,'Expense Log'!A:A,"&gt;="&amp;DATE($C$3,12,1),'Expense Log'!A:A,"&lt;"&amp;DATE($C$3+1,1,1))</f>
        <v/>
      </c>
      <c r="F17" s="8">
        <f>SUMIFS('Mileage Log'!G:G,'Mileage Log'!A:A,"&gt;="&amp;DATE($C$3,12,1),'Mileage Log'!A:A,"&lt;"&amp;DATE($C$3+1,1,1))</f>
        <v/>
      </c>
      <c r="G17" s="8">
        <f>D17-E17-F17</f>
        <v/>
      </c>
    </row>
    <row r="18">
      <c r="A18" s="14" t="inlineStr">
        <is>
          <t>YTD Total</t>
        </is>
      </c>
      <c r="B18" s="15">
        <f>SUM(B6:B17)</f>
        <v/>
      </c>
      <c r="C18" s="15">
        <f>SUM(C6:C17)</f>
        <v/>
      </c>
      <c r="D18" s="15">
        <f>SUM(D6:D17)</f>
        <v/>
      </c>
      <c r="E18" s="15">
        <f>SUM(E6:E17)</f>
        <v/>
      </c>
      <c r="F18" s="15">
        <f>SUM(F6:F17)</f>
        <v/>
      </c>
      <c r="G18" s="15">
        <f>SUM(G6:G17)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4" max="4"/>
  </cols>
  <sheetData>
    <row r="1">
      <c r="A1" s="5" t="inlineStr">
        <is>
          <t>Quarterly Estimated Tax Estimator</t>
        </is>
      </c>
    </row>
    <row r="3">
      <c r="A3" s="3" t="inlineStr">
        <is>
          <t>YTD Net Income (from Monthly Summary)</t>
        </is>
      </c>
      <c r="D3" s="16">
        <f>'Monthly Summary'!A10</f>
        <v/>
      </c>
    </row>
    <row r="4">
      <c r="A4" s="3" t="inlineStr">
        <is>
          <t>Estimated Federal Tax Rate</t>
        </is>
      </c>
      <c r="D4" s="17" t="n">
        <v>0.22</v>
      </c>
    </row>
    <row r="5">
      <c r="A5" s="3" t="inlineStr">
        <is>
          <t>Estimated State Tax Rate</t>
        </is>
      </c>
      <c r="D5" s="17" t="n">
        <v>0.05</v>
      </c>
    </row>
    <row r="6">
      <c r="A6" s="3" t="inlineStr">
        <is>
          <t>Self-Employment Tax Rate (fixed)</t>
        </is>
      </c>
      <c r="D6" s="18" t="n">
        <v>0.153</v>
      </c>
    </row>
    <row r="8">
      <c r="A8" s="3" t="inlineStr">
        <is>
          <t>YTD Federal Tax Owed</t>
        </is>
      </c>
      <c r="D8" s="16">
        <f>D3*D4</f>
        <v/>
      </c>
    </row>
    <row r="9">
      <c r="A9" s="3" t="inlineStr">
        <is>
          <t>YTD State Tax Owed</t>
        </is>
      </c>
      <c r="D9" s="16">
        <f>D3*D5</f>
        <v/>
      </c>
    </row>
    <row r="10">
      <c r="A10" s="3" t="inlineStr">
        <is>
          <t>YTD Self-Employment Tax</t>
        </is>
      </c>
      <c r="D10" s="16">
        <f>D3*D6*0.9235</f>
        <v/>
      </c>
    </row>
    <row r="12">
      <c r="A12" s="19" t="inlineStr">
        <is>
          <t>TOTAL YTD Tax Owed</t>
        </is>
      </c>
      <c r="D12" s="20">
        <f>D8+D9+D10</f>
        <v/>
      </c>
    </row>
    <row r="14">
      <c r="A14" s="21" t="inlineStr">
        <is>
          <t>Note: Quarterly estimated tax due dates (federal) - April 15, June 15, September 15, January 15.</t>
        </is>
      </c>
    </row>
    <row r="15">
      <c r="A15" s="21" t="inlineStr">
        <is>
          <t>State deadlines vary. This is a rough estimator; consult your CPA for exact quarterly payment amounts.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4" max="4"/>
  </cols>
  <sheetData>
    <row r="1">
      <c r="A1" s="1" t="inlineStr">
        <is>
          <t>YTD Dashboard</t>
        </is>
      </c>
    </row>
    <row r="3">
      <c r="A3" s="3" t="inlineStr">
        <is>
          <t>Gross Revenue YTD</t>
        </is>
      </c>
      <c r="D3" s="16">
        <f>SUM('Revenue Log'!D2:D1000)</f>
        <v/>
      </c>
    </row>
    <row r="4">
      <c r="A4" s="3" t="inlineStr">
        <is>
          <t>Total Fees YTD</t>
        </is>
      </c>
      <c r="D4" s="16">
        <f>SUM('Revenue Log'!E2:E1000)</f>
        <v/>
      </c>
    </row>
    <row r="5">
      <c r="A5" s="3" t="inlineStr">
        <is>
          <t>Net Revenue YTD</t>
        </is>
      </c>
      <c r="D5" s="16">
        <f>D3-D4</f>
        <v/>
      </c>
    </row>
    <row r="6">
      <c r="A6" s="3" t="inlineStr">
        <is>
          <t>Total Business Expenses YTD</t>
        </is>
      </c>
      <c r="D6" s="16">
        <f>SUM('Expense Log'!F2:F1000)</f>
        <v/>
      </c>
    </row>
    <row r="7">
      <c r="A7" s="3" t="inlineStr">
        <is>
          <t>Mileage Deduction YTD</t>
        </is>
      </c>
      <c r="D7" s="16">
        <f>SUM('Mileage Log'!G2:G1000)</f>
        <v/>
      </c>
    </row>
    <row r="9">
      <c r="A9" s="22" t="inlineStr">
        <is>
          <t>NET INCOME YTD (Pre-Tax)</t>
        </is>
      </c>
      <c r="D9" s="23">
        <f>D5-D6-D7</f>
        <v/>
      </c>
    </row>
    <row r="11">
      <c r="A11" s="3" t="inlineStr">
        <is>
          <t>Tax Reserve Target (30% of net)</t>
        </is>
      </c>
      <c r="D11" s="16">
        <f>D9*0.30</f>
        <v/>
      </c>
    </row>
    <row r="13">
      <c r="A13" s="3" t="inlineStr">
        <is>
          <t>Reminders:</t>
        </is>
      </c>
    </row>
    <row r="14">
      <c r="A14" s="4" t="inlineStr">
        <is>
          <t>- Log revenue same-day</t>
        </is>
      </c>
    </row>
    <row r="15">
      <c r="A15" s="4" t="inlineStr">
        <is>
          <t>- Log expenses same-week</t>
        </is>
      </c>
    </row>
    <row r="16">
      <c r="A16" s="4" t="inlineStr">
        <is>
          <t>- Log mileage per-trip</t>
        </is>
      </c>
    </row>
    <row r="17">
      <c r="A17" s="4" t="inlineStr">
        <is>
          <t>- Reconcile bank first weekend of each month</t>
        </is>
      </c>
    </row>
    <row r="18">
      <c r="A18" s="4" t="inlineStr">
        <is>
          <t>- Reserve 30% of net for quarterly taxes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2026-07-01T19:15:06Z</dcterms:created>
  <dcterms:modified xmlns:dcterms="http://purl.org/dc/terms/" xmlns:xsi="http://www.w3.org/2001/XMLSchema-instance" xsi:type="dcterms:W3CDTF">2026-07-01T19:15:06Z</dcterms:modified>
</cp:coreProperties>
</file>