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Cover" sheetId="2" state="visible" r:id="rId2"/>
    <sheet xmlns:r="http://schemas.openxmlformats.org/officeDocument/2006/relationships" name="Income Statement" sheetId="3" state="visible" r:id="rId3"/>
    <sheet xmlns:r="http://schemas.openxmlformats.org/officeDocument/2006/relationships" name="Balance Sheet" sheetId="4" state="visible" r:id="rId4"/>
    <sheet xmlns:r="http://schemas.openxmlformats.org/officeDocument/2006/relationships" name="Cash Flow Statement" sheetId="5" state="visible" r:id="rId5"/>
    <sheet xmlns:r="http://schemas.openxmlformats.org/officeDocument/2006/relationships" name="Nine-Qtr Cash Flow" sheetId="6" state="visible" r:id="rId6"/>
    <sheet xmlns:r="http://schemas.openxmlformats.org/officeDocument/2006/relationships" name="Liquidity &amp; Debt" sheetId="7" state="visible" r:id="rId7"/>
    <sheet xmlns:r="http://schemas.openxmlformats.org/officeDocument/2006/relationships" name="Returns &amp; Capital Quality" sheetId="8" state="visible" r:id="rId8"/>
    <sheet xmlns:r="http://schemas.openxmlformats.org/officeDocument/2006/relationships" name="Valuation vs Airlines" sheetId="9" state="visible" r:id="rId9"/>
    <sheet xmlns:r="http://schemas.openxmlformats.org/officeDocument/2006/relationships" name="Position vs BRK" sheetId="10" state="visible" r:id="rId10"/>
  </sheets>
  <definedNames>
    <definedName name="_xlnm.Print_Titles" localSheetId="1">'Cover'!$1:$3</definedName>
    <definedName name="_xlnm.Print_Area" localSheetId="1">'Cover'!$A$1:$F$18</definedName>
    <definedName name="_xlnm.Print_Titles" localSheetId="2">'Income Statement'!$1:$3</definedName>
    <definedName name="_xlnm.Print_Area" localSheetId="2">'Income Statement'!$A$1:$J$40</definedName>
    <definedName name="_xlnm.Print_Titles" localSheetId="3">'Balance Sheet'!$1:$3</definedName>
    <definedName name="_xlnm.Print_Area" localSheetId="3">'Balance Sheet'!$A$1:$D$32</definedName>
    <definedName name="_xlnm.Print_Titles" localSheetId="4">'Cash Flow Statement'!$1:$3</definedName>
    <definedName name="_xlnm.Print_Area" localSheetId="4">'Cash Flow Statement'!$A$1:$J$40</definedName>
    <definedName name="_xlnm.Print_Titles" localSheetId="5">'Nine-Qtr Cash Flow'!$1:$3</definedName>
    <definedName name="_xlnm.Print_Area" localSheetId="5">'Nine-Qtr Cash Flow'!$A$1:$K$19</definedName>
    <definedName name="_xlnm.Print_Titles" localSheetId="6">'Liquidity &amp; Debt'!$1:$3</definedName>
    <definedName name="_xlnm.Print_Area" localSheetId="6">'Liquidity &amp; Debt'!$A$1:$D$24</definedName>
    <definedName name="_xlnm.Print_Titles" localSheetId="7">'Returns &amp; Capital Quality'!$1:$3</definedName>
    <definedName name="_xlnm.Print_Area" localSheetId="7">'Returns &amp; Capital Quality'!$A$1:$D$23</definedName>
    <definedName name="_xlnm.Print_Titles" localSheetId="8">'Valuation vs Airlines'!$1:$3</definedName>
    <definedName name="_xlnm.Print_Area" localSheetId="8">'Valuation vs Airlines'!$A$1:$F$20</definedName>
    <definedName name="_xlnm.Print_Titles" localSheetId="9">'Position vs BRK'!$1:$3</definedName>
    <definedName name="_xlnm.Print_Area" localSheetId="9">'Position vs BRK'!$A$1:$D$34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\$#,##0;&quot;($&quot;#,##0\);\-"/>
    <numFmt numFmtId="165" formatCode="0.0%"/>
    <numFmt numFmtId="166" formatCode="\$#,##0.00;&quot;($&quot;#,##0.00\);\-"/>
    <numFmt numFmtId="167" formatCode="0.0\x"/>
    <numFmt numFmtId="168" formatCode="\$#,##0.0;&quot;($&quot;#,##0.0\);\-"/>
    <numFmt numFmtId="169" formatCode="0.0\×"/>
    <numFmt numFmtId="170" formatCode="#,##0.0"/>
    <numFmt numFmtId="171" formatCode="0.000"/>
  </numFmts>
  <fonts count="4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D2747"/>
      <sz val="20"/>
    </font>
    <font>
      <name val="Arial"/>
      <charset val="1"/>
      <family val="0"/>
      <i val="1"/>
      <color rgb="FF8A6D00"/>
      <sz val="11"/>
    </font>
    <font>
      <name val="Arial"/>
      <charset val="1"/>
      <family val="0"/>
      <b val="1"/>
      <color rgb="FF0D2747"/>
      <sz val="11"/>
    </font>
    <font>
      <name val="Arial"/>
      <charset val="1"/>
      <family val="0"/>
      <b val="1"/>
      <color rgb="FF0D2747"/>
      <sz val="10"/>
    </font>
    <font>
      <name val="Arial"/>
      <charset val="1"/>
      <family val="0"/>
      <color rgb="FF333333"/>
      <sz val="9.5"/>
    </font>
    <font>
      <name val="Arial"/>
      <charset val="1"/>
      <family val="0"/>
      <color rgb="FF1A202C"/>
      <sz val="9"/>
    </font>
    <font>
      <name val="Arial"/>
      <charset val="1"/>
      <family val="0"/>
      <i val="1"/>
      <color rgb="FF5A6473"/>
      <sz val="8.5"/>
    </font>
    <font>
      <name val="Arial"/>
      <charset val="1"/>
      <family val="0"/>
      <b val="1"/>
      <color rgb="FFFFFFFF"/>
      <sz val="14"/>
    </font>
    <font>
      <name val="Arial"/>
      <charset val="1"/>
      <family val="0"/>
      <sz val="10"/>
    </font>
    <font>
      <name val="Arial"/>
      <charset val="1"/>
      <family val="0"/>
      <i val="1"/>
      <color rgb="FF5A6473"/>
      <sz val="9"/>
    </font>
    <font>
      <name val="Arial"/>
      <charset val="1"/>
      <family val="0"/>
      <b val="1"/>
      <color rgb="FFFFFFFF"/>
      <sz val="9.5"/>
    </font>
    <font>
      <name val="Arial"/>
      <charset val="1"/>
      <family val="0"/>
      <color rgb="FF1A202C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8A6D00"/>
      <sz val="10"/>
    </font>
    <font>
      <name val="Arial"/>
      <charset val="1"/>
      <family val="0"/>
      <i val="1"/>
      <color rgb="FF8A6D00"/>
      <sz val="8.5"/>
    </font>
    <font>
      <name val="Arial"/>
      <charset val="1"/>
      <family val="0"/>
      <color rgb="FF333333"/>
      <sz val="9"/>
    </font>
    <font>
      <name val="Arial"/>
      <charset val="1"/>
      <family val="0"/>
      <b val="1"/>
      <color rgb="FFB91C1C"/>
      <sz val="10"/>
    </font>
    <font>
      <name val="Arial"/>
      <charset val="1"/>
      <family val="0"/>
      <i val="1"/>
      <color rgb="FFB91C1C"/>
      <sz val="9"/>
    </font>
    <font>
      <name val="Arial"/>
      <charset val="1"/>
      <family val="0"/>
      <i val="1"/>
      <color rgb="FF5A5A5A"/>
      <sz val="9"/>
    </font>
    <font>
      <name val="Arial"/>
      <charset val="1"/>
      <family val="0"/>
      <b val="1"/>
      <color rgb="FFC89000"/>
      <sz val="10"/>
    </font>
    <font>
      <name val="Calibri"/>
      <color rgb="000000FF"/>
      <sz val="10"/>
    </font>
    <font>
      <name val="Calibri"/>
      <color rgb="00000000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9">
    <fill>
      <patternFill/>
    </fill>
    <fill>
      <patternFill patternType="gray125"/>
    </fill>
    <fill>
      <patternFill patternType="solid">
        <fgColor rgb="FF0D2747"/>
        <bgColor rgb="FF1A202C"/>
      </patternFill>
    </fill>
    <fill>
      <patternFill patternType="solid">
        <fgColor rgb="FFF4F8FF"/>
        <bgColor rgb="FFFFFFFF"/>
      </patternFill>
    </fill>
    <fill>
      <patternFill patternType="solid">
        <fgColor rgb="FFFFF2CC"/>
        <bgColor rgb="FFF4F8FF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top" wrapText="1"/>
    </xf>
    <xf numFmtId="0" fontId="11" fillId="0" borderId="0" applyAlignment="1" pivotButton="0" quotePrefix="0" xfId="0">
      <alignment horizontal="general" vertical="top" wrapText="1"/>
    </xf>
    <xf numFmtId="0" fontId="12" fillId="2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 indent="1"/>
    </xf>
    <xf numFmtId="0" fontId="15" fillId="2" borderId="1" applyAlignment="1" pivotButton="0" quotePrefix="0" xfId="0">
      <alignment horizontal="center" vertical="bottom" wrapText="1"/>
    </xf>
    <xf numFmtId="0" fontId="15" fillId="2" borderId="0" applyAlignment="1" pivotButton="0" quotePrefix="0" xfId="0">
      <alignment horizontal="center" vertical="bottom" wrapText="1"/>
    </xf>
    <xf numFmtId="0" fontId="16" fillId="0" borderId="0" applyAlignment="1" pivotButton="0" quotePrefix="0" xfId="0">
      <alignment horizontal="general" vertical="bottom" indent="1"/>
    </xf>
    <xf numFmtId="164" fontId="13" fillId="0" borderId="1" applyAlignment="1" pivotButton="0" quotePrefix="0" xfId="0">
      <alignment horizontal="right" vertical="bottom"/>
    </xf>
    <xf numFmtId="165" fontId="13" fillId="0" borderId="1" applyAlignment="1" pivotButton="0" quotePrefix="0" xfId="0">
      <alignment horizontal="right" vertical="bottom"/>
    </xf>
    <xf numFmtId="164" fontId="17" fillId="3" borderId="0" applyAlignment="1" pivotButton="0" quotePrefix="0" xfId="0">
      <alignment horizontal="right" vertical="bottom"/>
    </xf>
    <xf numFmtId="165" fontId="18" fillId="0" borderId="0" applyAlignment="1" pivotButton="0" quotePrefix="0" xfId="0">
      <alignment horizontal="right" vertical="bottom"/>
    </xf>
    <xf numFmtId="164" fontId="19" fillId="3" borderId="1" applyAlignment="1" pivotButton="0" quotePrefix="0" xfId="0">
      <alignment horizontal="right" vertical="bottom"/>
    </xf>
    <xf numFmtId="164" fontId="20" fillId="0" borderId="0" applyAlignment="1" pivotButton="0" quotePrefix="0" xfId="0">
      <alignment horizontal="right" vertical="bottom"/>
    </xf>
    <xf numFmtId="165" fontId="20" fillId="0" borderId="0" applyAlignment="1" pivotButton="0" quotePrefix="0" xfId="0">
      <alignment horizontal="right" vertical="bottom"/>
    </xf>
    <xf numFmtId="164" fontId="17" fillId="3" borderId="1" applyAlignment="1" pivotButton="0" quotePrefix="0" xfId="0">
      <alignment horizontal="right" vertical="bottom"/>
    </xf>
    <xf numFmtId="164" fontId="20" fillId="0" borderId="1" applyAlignment="1" pivotButton="0" quotePrefix="0" xfId="0">
      <alignment horizontal="right" vertical="bottom"/>
    </xf>
    <xf numFmtId="0" fontId="16" fillId="0" borderId="0" applyAlignment="1" pivotButton="0" quotePrefix="0" xfId="0">
      <alignment horizontal="general" vertical="bottom"/>
    </xf>
    <xf numFmtId="165" fontId="21" fillId="0" borderId="1" applyAlignment="1" pivotButton="0" quotePrefix="0" xfId="0">
      <alignment horizontal="right" vertical="bottom"/>
    </xf>
    <xf numFmtId="165" fontId="21" fillId="0" borderId="0" applyAlignment="1" pivotButton="0" quotePrefix="0" xfId="0">
      <alignment horizontal="right" vertical="bottom"/>
    </xf>
    <xf numFmtId="0" fontId="13" fillId="0" borderId="1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right" vertical="bottom"/>
    </xf>
    <xf numFmtId="166" fontId="17" fillId="3" borderId="1" applyAlignment="1" pivotButton="0" quotePrefix="0" xfId="0">
      <alignment horizontal="right" vertical="bottom"/>
    </xf>
    <xf numFmtId="166" fontId="18" fillId="0" borderId="0" applyAlignment="1" pivotButton="0" quotePrefix="0" xfId="0">
      <alignment horizontal="right" vertical="bottom"/>
    </xf>
    <xf numFmtId="166" fontId="17" fillId="3" borderId="0" applyAlignment="1" pivotButton="0" quotePrefix="0" xfId="0">
      <alignment horizontal="right" vertical="bottom"/>
    </xf>
    <xf numFmtId="0" fontId="13" fillId="0" borderId="0" applyAlignment="1" pivotButton="0" quotePrefix="0" xfId="0">
      <alignment horizontal="general" vertical="top" wrapText="1"/>
    </xf>
    <xf numFmtId="0" fontId="22" fillId="0" borderId="0" applyAlignment="1" pivotButton="0" quotePrefix="0" xfId="0">
      <alignment horizontal="general" vertical="top" wrapText="1"/>
    </xf>
    <xf numFmtId="0" fontId="12" fillId="2" borderId="0" applyAlignment="1" pivotButton="0" quotePrefix="0" xfId="0">
      <alignment horizontal="left" vertical="center" indent="1"/>
    </xf>
    <xf numFmtId="0" fontId="23" fillId="0" borderId="1" applyAlignment="1" pivotButton="0" quotePrefix="0" xfId="0">
      <alignment horizontal="general" vertical="bottom"/>
    </xf>
    <xf numFmtId="0" fontId="14" fillId="0" borderId="1" applyAlignment="1" pivotButton="0" quotePrefix="0" xfId="0">
      <alignment horizontal="general" vertical="bottom"/>
    </xf>
    <xf numFmtId="164" fontId="24" fillId="0" borderId="1" applyAlignment="1" pivotButton="0" quotePrefix="0" xfId="0">
      <alignment horizontal="right" vertical="bottom"/>
    </xf>
    <xf numFmtId="0" fontId="25" fillId="0" borderId="1" applyAlignment="1" pivotButton="0" quotePrefix="0" xfId="0">
      <alignment horizontal="general" vertical="bottom"/>
    </xf>
    <xf numFmtId="164" fontId="19" fillId="3" borderId="0" applyAlignment="1" pivotButton="0" quotePrefix="0" xfId="0">
      <alignment horizontal="right" vertical="bottom"/>
    </xf>
    <xf numFmtId="0" fontId="8" fillId="0" borderId="0" applyAlignment="1" pivotButton="0" quotePrefix="0" xfId="0">
      <alignment horizontal="general" vertical="bottom" indent="1"/>
    </xf>
    <xf numFmtId="0" fontId="14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right" vertical="bottom"/>
    </xf>
    <xf numFmtId="0" fontId="14" fillId="0" borderId="0" applyAlignment="1" pivotButton="0" quotePrefix="0" xfId="0">
      <alignment horizontal="general" vertical="bottom"/>
    </xf>
    <xf numFmtId="167" fontId="21" fillId="0" borderId="1" applyAlignment="1" pivotButton="0" quotePrefix="0" xfId="0">
      <alignment horizontal="right" vertical="bottom"/>
    </xf>
    <xf numFmtId="3" fontId="0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top" wrapText="1"/>
    </xf>
    <xf numFmtId="164" fontId="17" fillId="4" borderId="1" applyAlignment="1" pivotButton="0" quotePrefix="0" xfId="0">
      <alignment horizontal="right" vertical="bottom"/>
    </xf>
    <xf numFmtId="168" fontId="19" fillId="3" borderId="0" applyAlignment="1" pivotButton="0" quotePrefix="0" xfId="0">
      <alignment horizontal="right" vertical="bottom"/>
    </xf>
    <xf numFmtId="168" fontId="17" fillId="3" borderId="0" applyAlignment="1" pivotButton="0" quotePrefix="0" xfId="0">
      <alignment horizontal="right" vertical="bottom"/>
    </xf>
    <xf numFmtId="168" fontId="20" fillId="0" borderId="0" applyAlignment="1" pivotButton="0" quotePrefix="0" xfId="0">
      <alignment horizontal="right" vertical="bottom"/>
    </xf>
    <xf numFmtId="169" fontId="21" fillId="0" borderId="0" applyAlignment="1" pivotButton="0" quotePrefix="0" xfId="0">
      <alignment horizontal="right" vertical="bottom"/>
    </xf>
    <xf numFmtId="169" fontId="21" fillId="3" borderId="0" applyAlignment="1" pivotButton="0" quotePrefix="0" xfId="0">
      <alignment horizontal="right" vertical="bottom"/>
    </xf>
    <xf numFmtId="170" fontId="17" fillId="3" borderId="1" applyAlignment="1" pivotButton="0" quotePrefix="0" xfId="0">
      <alignment horizontal="right" vertical="bottom"/>
    </xf>
    <xf numFmtId="168" fontId="17" fillId="3" borderId="1" applyAlignment="1" pivotButton="0" quotePrefix="0" xfId="0">
      <alignment horizontal="right" vertical="bottom"/>
    </xf>
    <xf numFmtId="168" fontId="17" fillId="4" borderId="1" applyAlignment="1" pivotButton="0" quotePrefix="0" xfId="0">
      <alignment horizontal="right" vertical="bottom"/>
    </xf>
    <xf numFmtId="165" fontId="18" fillId="0" borderId="1" applyAlignment="1" pivotButton="0" quotePrefix="0" xfId="0">
      <alignment horizontal="right" vertical="bottom"/>
    </xf>
    <xf numFmtId="166" fontId="21" fillId="0" borderId="0" applyAlignment="1" pivotButton="0" quotePrefix="0" xfId="0">
      <alignment horizontal="right" vertical="bottom"/>
    </xf>
    <xf numFmtId="171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71" fontId="2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top" wrapText="1"/>
    </xf>
    <xf numFmtId="0" fontId="11" fillId="0" borderId="0" applyAlignment="1" pivotButton="0" quotePrefix="0" xfId="0">
      <alignment horizontal="general" vertical="top" wrapText="1"/>
    </xf>
    <xf numFmtId="0" fontId="12" fillId="2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 indent="1"/>
    </xf>
    <xf numFmtId="0" fontId="15" fillId="2" borderId="1" applyAlignment="1" pivotButton="0" quotePrefix="0" xfId="0">
      <alignment horizontal="center" vertical="bottom" wrapText="1"/>
    </xf>
    <xf numFmtId="0" fontId="15" fillId="2" borderId="0" applyAlignment="1" pivotButton="0" quotePrefix="0" xfId="0">
      <alignment horizontal="center" vertical="bottom" wrapText="1"/>
    </xf>
    <xf numFmtId="0" fontId="16" fillId="0" borderId="0" applyAlignment="1" pivotButton="0" quotePrefix="0" xfId="0">
      <alignment horizontal="general" vertical="bottom" indent="1"/>
    </xf>
    <xf numFmtId="164" fontId="13" fillId="0" borderId="1" applyAlignment="1" pivotButton="0" quotePrefix="0" xfId="0">
      <alignment horizontal="right" vertical="bottom"/>
    </xf>
    <xf numFmtId="165" fontId="13" fillId="0" borderId="1" applyAlignment="1" pivotButton="0" quotePrefix="0" xfId="0">
      <alignment horizontal="right" vertical="bottom"/>
    </xf>
    <xf numFmtId="164" fontId="17" fillId="3" borderId="0" applyAlignment="1" pivotButton="0" quotePrefix="0" xfId="0">
      <alignment horizontal="right" vertical="bottom"/>
    </xf>
    <xf numFmtId="165" fontId="28" fillId="0" borderId="0" applyAlignment="1" pivotButton="0" quotePrefix="0" xfId="0">
      <alignment horizontal="right" vertical="bottom"/>
    </xf>
    <xf numFmtId="164" fontId="19" fillId="3" borderId="1" applyAlignment="1" pivotButton="0" quotePrefix="0" xfId="0">
      <alignment horizontal="right" vertical="bottom"/>
    </xf>
    <xf numFmtId="164" fontId="28" fillId="0" borderId="0" applyAlignment="1" pivotButton="0" quotePrefix="0" xfId="0">
      <alignment horizontal="right" vertical="bottom"/>
    </xf>
    <xf numFmtId="164" fontId="17" fillId="3" borderId="1" applyAlignment="1" pivotButton="0" quotePrefix="0" xfId="0">
      <alignment horizontal="right" vertical="bottom"/>
    </xf>
    <xf numFmtId="164" fontId="28" fillId="0" borderId="1" applyAlignment="1" pivotButton="0" quotePrefix="0" xfId="0">
      <alignment horizontal="right" vertical="bottom"/>
    </xf>
    <xf numFmtId="0" fontId="16" fillId="0" borderId="0" applyAlignment="1" pivotButton="0" quotePrefix="0" xfId="0">
      <alignment horizontal="general" vertical="bottom"/>
    </xf>
    <xf numFmtId="165" fontId="21" fillId="0" borderId="1" applyAlignment="1" pivotButton="0" quotePrefix="0" xfId="0">
      <alignment horizontal="right" vertical="bottom"/>
    </xf>
    <xf numFmtId="165" fontId="21" fillId="0" borderId="0" applyAlignment="1" pivotButton="0" quotePrefix="0" xfId="0">
      <alignment horizontal="right" vertical="bottom"/>
    </xf>
    <xf numFmtId="0" fontId="13" fillId="0" borderId="1" applyAlignment="1" pivotButton="0" quotePrefix="0" xfId="0">
      <alignment horizontal="general" vertical="bottom"/>
    </xf>
    <xf numFmtId="166" fontId="17" fillId="3" borderId="1" applyAlignment="1" pivotButton="0" quotePrefix="0" xfId="0">
      <alignment horizontal="right" vertical="bottom"/>
    </xf>
    <xf numFmtId="166" fontId="28" fillId="0" borderId="0" applyAlignment="1" pivotButton="0" quotePrefix="0" xfId="0">
      <alignment horizontal="right" vertical="bottom"/>
    </xf>
    <xf numFmtId="166" fontId="17" fillId="3" borderId="0" applyAlignment="1" pivotButton="0" quotePrefix="0" xfId="0">
      <alignment horizontal="right" vertical="bottom"/>
    </xf>
    <xf numFmtId="0" fontId="13" fillId="0" borderId="0" applyAlignment="1" pivotButton="0" quotePrefix="0" xfId="0">
      <alignment horizontal="general" vertical="top" wrapText="1"/>
    </xf>
    <xf numFmtId="0" fontId="22" fillId="0" borderId="0" applyAlignment="1" pivotButton="0" quotePrefix="0" xfId="0">
      <alignment horizontal="general" vertical="top" wrapText="1"/>
    </xf>
    <xf numFmtId="0" fontId="12" fillId="2" borderId="0" applyAlignment="1" pivotButton="0" quotePrefix="0" xfId="0">
      <alignment horizontal="left" vertical="center" indent="1"/>
    </xf>
    <xf numFmtId="0" fontId="23" fillId="0" borderId="1" applyAlignment="1" pivotButton="0" quotePrefix="0" xfId="0">
      <alignment horizontal="general" vertical="bottom"/>
    </xf>
    <xf numFmtId="164" fontId="29" fillId="0" borderId="1" applyAlignment="1" pivotButton="0" quotePrefix="0" xfId="0">
      <alignment horizontal="right" vertical="bottom"/>
    </xf>
    <xf numFmtId="0" fontId="14" fillId="0" borderId="1" applyAlignment="1" pivotButton="0" quotePrefix="0" xfId="0">
      <alignment horizontal="general" vertical="bottom"/>
    </xf>
    <xf numFmtId="164" fontId="24" fillId="0" borderId="1" applyAlignment="1" pivotButton="0" quotePrefix="0" xfId="0">
      <alignment horizontal="right" vertical="bottom"/>
    </xf>
    <xf numFmtId="0" fontId="25" fillId="0" borderId="1" applyAlignment="1" pivotButton="0" quotePrefix="0" xfId="0">
      <alignment horizontal="general" vertical="bottom"/>
    </xf>
    <xf numFmtId="164" fontId="19" fillId="3" borderId="0" applyAlignment="1" pivotButton="0" quotePrefix="0" xfId="0">
      <alignment horizontal="right" vertical="bottom"/>
    </xf>
    <xf numFmtId="0" fontId="8" fillId="0" borderId="0" applyAlignment="1" pivotButton="0" quotePrefix="0" xfId="0">
      <alignment horizontal="general" vertical="bottom" indent="1"/>
    </xf>
    <xf numFmtId="0" fontId="14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right" vertical="bottom"/>
    </xf>
    <xf numFmtId="167" fontId="21" fillId="0" borderId="1" applyAlignment="1" pivotButton="0" quotePrefix="0" xfId="0">
      <alignment horizontal="right" vertical="bottom"/>
    </xf>
    <xf numFmtId="3" fontId="0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top" wrapText="1"/>
    </xf>
    <xf numFmtId="164" fontId="17" fillId="4" borderId="1" applyAlignment="1" pivotButton="0" quotePrefix="0" xfId="0">
      <alignment horizontal="right" vertical="bottom"/>
    </xf>
    <xf numFmtId="168" fontId="19" fillId="3" borderId="0" applyAlignment="1" pivotButton="0" quotePrefix="0" xfId="0">
      <alignment horizontal="right" vertical="bottom"/>
    </xf>
    <xf numFmtId="168" fontId="17" fillId="3" borderId="0" applyAlignment="1" pivotButton="0" quotePrefix="0" xfId="0">
      <alignment horizontal="right" vertical="bottom"/>
    </xf>
    <xf numFmtId="168" fontId="28" fillId="0" borderId="0" applyAlignment="1" pivotButton="0" quotePrefix="0" xfId="0">
      <alignment horizontal="right" vertical="bottom"/>
    </xf>
    <xf numFmtId="169" fontId="21" fillId="0" borderId="0" applyAlignment="1" pivotButton="0" quotePrefix="0" xfId="0">
      <alignment horizontal="right" vertical="bottom"/>
    </xf>
    <xf numFmtId="169" fontId="21" fillId="3" borderId="0" applyAlignment="1" pivotButton="0" quotePrefix="0" xfId="0">
      <alignment horizontal="right" vertical="bottom"/>
    </xf>
    <xf numFmtId="170" fontId="17" fillId="3" borderId="1" applyAlignment="1" pivotButton="0" quotePrefix="0" xfId="0">
      <alignment horizontal="right" vertical="bottom"/>
    </xf>
    <xf numFmtId="168" fontId="17" fillId="3" borderId="1" applyAlignment="1" pivotButton="0" quotePrefix="0" xfId="0">
      <alignment horizontal="right" vertical="bottom"/>
    </xf>
    <xf numFmtId="168" fontId="17" fillId="4" borderId="1" applyAlignment="1" pivotButton="0" quotePrefix="0" xfId="0">
      <alignment horizontal="right" vertical="bottom"/>
    </xf>
    <xf numFmtId="165" fontId="29" fillId="0" borderId="1" applyAlignment="1" pivotButton="0" quotePrefix="0" xfId="0">
      <alignment horizontal="right" vertical="bottom"/>
    </xf>
    <xf numFmtId="166" fontId="21" fillId="0" borderId="0" applyAlignment="1" pivotButton="0" quotePrefix="0" xfId="0">
      <alignment horizontal="right" vertical="bottom"/>
    </xf>
    <xf numFmtId="171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71" fontId="27" fillId="0" borderId="0" applyAlignment="1" pivotButton="0" quotePrefix="0" xfId="0">
      <alignment horizontal="general" vertical="bottom"/>
    </xf>
    <xf numFmtId="0" fontId="30" fillId="5" borderId="0" applyAlignment="1" pivotButton="0" quotePrefix="0" xfId="0">
      <alignment horizontal="center" vertical="center" wrapText="1"/>
    </xf>
    <xf numFmtId="0" fontId="31" fillId="6" borderId="0" applyAlignment="1" pivotButton="0" quotePrefix="0" xfId="0">
      <alignment horizontal="center" vertical="center" wrapText="1"/>
    </xf>
    <xf numFmtId="0" fontId="32" fillId="6" borderId="0" applyAlignment="1" pivotButton="0" quotePrefix="0" xfId="0">
      <alignment horizontal="center" vertical="center" wrapText="1"/>
    </xf>
    <xf numFmtId="0" fontId="33" fillId="5" borderId="0" applyAlignment="1" pivotButton="0" quotePrefix="0" xfId="0">
      <alignment horizontal="center" vertical="center" wrapText="1"/>
    </xf>
    <xf numFmtId="0" fontId="34" fillId="6" borderId="0" applyAlignment="1" pivotButton="0" quotePrefix="0" xfId="0">
      <alignment horizontal="left" vertical="center" wrapText="1" indent="1"/>
    </xf>
    <xf numFmtId="0" fontId="34" fillId="6" borderId="0" applyAlignment="1" pivotButton="0" quotePrefix="0" xfId="0">
      <alignment horizontal="center" vertical="center" wrapText="1"/>
    </xf>
    <xf numFmtId="0" fontId="35" fillId="7" borderId="0" applyAlignment="1" pivotButton="0" quotePrefix="0" xfId="0">
      <alignment horizontal="center" vertical="center" wrapText="1"/>
    </xf>
    <xf numFmtId="0" fontId="36" fillId="6" borderId="0" applyAlignment="1" pivotButton="0" quotePrefix="0" xfId="0">
      <alignment horizontal="center" vertical="center" wrapText="1"/>
    </xf>
    <xf numFmtId="0" fontId="37" fillId="6" borderId="0" applyAlignment="1" pivotButton="0" quotePrefix="0" xfId="0">
      <alignment horizontal="center" vertical="center" wrapText="1"/>
    </xf>
    <xf numFmtId="0" fontId="38" fillId="6" borderId="0" applyAlignment="1" pivotButton="0" quotePrefix="0" xfId="0">
      <alignment horizontal="center" vertical="center" wrapText="1"/>
    </xf>
    <xf numFmtId="0" fontId="30" fillId="5" borderId="0" applyAlignment="1" pivotButton="0" quotePrefix="0" xfId="0">
      <alignment horizontal="center" vertical="center"/>
    </xf>
    <xf numFmtId="0" fontId="39" fillId="6" borderId="0" applyAlignment="1" pivotButton="0" quotePrefix="0" xfId="0">
      <alignment horizontal="center" vertical="center"/>
    </xf>
    <xf numFmtId="0" fontId="40" fillId="0" borderId="0" applyAlignment="1" pivotButton="0" quotePrefix="0" xfId="0">
      <alignment horizontal="center" vertical="center" wrapText="1"/>
    </xf>
    <xf numFmtId="0" fontId="41" fillId="5" borderId="0" applyAlignment="1" pivotButton="0" quotePrefix="0" xfId="0">
      <alignment horizontal="center" vertical="center"/>
    </xf>
    <xf numFmtId="0" fontId="39" fillId="0" borderId="0" applyAlignment="1" pivotButton="0" quotePrefix="0" xfId="0">
      <alignment horizontal="center" vertical="center"/>
    </xf>
    <xf numFmtId="0" fontId="42" fillId="8" borderId="0" applyAlignment="1" pivotButton="0" quotePrefix="0" xfId="0">
      <alignment horizontal="center" vertical="center"/>
    </xf>
    <xf numFmtId="0" fontId="36" fillId="6" borderId="0" applyAlignment="1" pivotButton="0" quotePrefix="0" xfId="0">
      <alignment horizontal="center" vertical="center"/>
    </xf>
    <xf numFmtId="0" fontId="43" fillId="6" borderId="0" applyAlignment="1" pivotButton="0" quotePrefix="0" xfId="0">
      <alignment horizontal="center" vertical="center"/>
    </xf>
    <xf numFmtId="0" fontId="44" fillId="6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00"/>
      <rgbColor rgb="FF800080"/>
      <rgbColor rgb="FF008080"/>
      <rgbColor rgb="FFC0C0C0"/>
      <rgbColor rgb="FF5A5A5A"/>
      <rgbColor rgb="FF9999FF"/>
      <rgbColor rgb="FF993366"/>
      <rgbColor rgb="FFFFF2CC"/>
      <rgbColor rgb="FFF4F8FF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000"/>
      <rgbColor rgb="FFFF6600"/>
      <rgbColor rgb="FF5A6473"/>
      <rgbColor rgb="FF969696"/>
      <rgbColor rgb="FF0D2747"/>
      <rgbColor rgb="FF339966"/>
      <rgbColor rgb="FF003300"/>
      <rgbColor rgb="FF1A202C"/>
      <rgbColor rgb="FFB91C1C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style="66" min="1" max="1"/>
    <col width="14" customWidth="1" style="66" min="2" max="2"/>
    <col width="14" customWidth="1" style="66" min="3" max="3"/>
    <col width="14" customWidth="1" style="66" min="4" max="4"/>
    <col width="14" customWidth="1" style="66" min="5" max="5"/>
    <col width="14" customWidth="1" style="66" min="6" max="6"/>
  </cols>
  <sheetData>
    <row r="1" ht="32" customHeight="1" s="66">
      <c r="A1" s="138" t="inlineStr">
        <is>
          <t>THE BARATELLI FINANCIAL MODELING TOOLKIT</t>
        </is>
      </c>
    </row>
    <row r="2" ht="22" customHeight="1" s="66">
      <c r="A2" s="139" t="inlineStr">
        <is>
          <t>Production templates for M&amp;A, valuation, PE, and 3-statement modeling</t>
        </is>
      </c>
    </row>
    <row r="3" ht="12" customHeight="1" s="66"/>
    <row r="4" ht="34" customHeight="1" s="66">
      <c r="A4" s="140" t="inlineStr">
        <is>
          <t>You are looking at one case study Excel model. The full Toolkit gives you the production templates blank-and-ready for YOUR own deals.</t>
        </is>
      </c>
    </row>
    <row r="5" ht="10" customHeight="1" s="66"/>
    <row r="6" ht="22" customHeight="1" s="66">
      <c r="A6" s="141" t="inlineStr">
        <is>
          <t>26 Excel templates + 50+ page methodology PDF</t>
        </is>
      </c>
    </row>
    <row r="7" ht="10" customHeight="1" s="66"/>
    <row r="8" ht="20" customHeight="1" s="66">
      <c r="A8" s="142" t="inlineStr">
        <is>
          <t>Built by CPAs, MBAs, and career practitioners</t>
        </is>
      </c>
    </row>
    <row r="9" ht="12" customHeight="1" s="66"/>
    <row r="10" ht="40" customHeight="1" s="66">
      <c r="A10" s="143" t="inlineStr">
        <is>
          <t>$99 USD</t>
        </is>
      </c>
    </row>
    <row r="11" ht="22" customHeight="1" s="66">
      <c r="A11" s="144" t="inlineStr">
        <is>
          <t>at gumroad.com/l/isetaw</t>
        </is>
      </c>
    </row>
    <row r="12" ht="10" customHeight="1" s="66"/>
    <row r="13" ht="18" customHeight="1" s="66">
      <c r="A13" s="145" t="inlineStr">
        <is>
          <t>Also available: £79 GBP · €89 EUR</t>
        </is>
      </c>
    </row>
    <row r="14" ht="10" customHeight="1" s="66"/>
    <row r="15" ht="20" customHeight="1" s="66">
      <c r="A15" s="145" t="inlineStr">
        <is>
          <t>Enterprise licensing available for firms. Contact enterprise@baratelliinstitute.com</t>
        </is>
      </c>
    </row>
    <row r="16" ht="10" customHeight="1" s="66"/>
    <row r="17" ht="20" customHeight="1" s="66">
      <c r="A17" s="146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1"/>
  </sheetPr>
  <dimension ref="A1:D3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6" customWidth="1" style="65" min="1" max="1"/>
    <col width="14" customWidth="1" style="65" min="2" max="2"/>
    <col width="44" customWidth="1" style="65" min="3" max="3"/>
    <col width="3" customWidth="1" style="65" min="4" max="4"/>
  </cols>
  <sheetData>
    <row r="1" ht="25.5" customHeight="1" s="66">
      <c r="A1" s="99" t="inlineStr">
        <is>
          <t>The Stake — and the 2020 Reversal</t>
        </is>
      </c>
    </row>
    <row r="2" ht="15" customHeight="1" s="66">
      <c r="A2" s="78" t="inlineStr">
        <is>
          <t>$ in billions unless noted. BRK Q1 2026 figures per berkshire-read.html.</t>
        </is>
      </c>
    </row>
    <row r="5" ht="15" customHeight="1" s="66">
      <c r="A5" s="90" t="inlineStr">
        <is>
          <t>BRK Delta shares held (millions)</t>
        </is>
      </c>
      <c r="B5" s="120" t="n">
        <v>39.8</v>
      </c>
      <c r="C5" s="107" t="inlineStr">
        <is>
          <t>39,809,456 shares — new position, Q1 2026 13F</t>
        </is>
      </c>
    </row>
    <row r="6" ht="15" customHeight="1" s="66">
      <c r="A6" s="90" t="inlineStr">
        <is>
          <t>BRK Delta position (Q1'26 market value)</t>
        </is>
      </c>
      <c r="B6" s="121" t="n">
        <v>2.65</v>
      </c>
      <c r="C6" s="107" t="inlineStr">
        <is>
          <t>~6.1% of DAL; 14th-largest BRK holding</t>
        </is>
      </c>
    </row>
    <row r="7" ht="15" customHeight="1" s="66">
      <c r="A7" s="90" t="inlineStr">
        <is>
          <t>BRK Q1'26 operating cash flow</t>
        </is>
      </c>
      <c r="B7" s="122" t="n">
        <v>10.4</v>
      </c>
    </row>
    <row r="8" ht="15" customHeight="1" s="66">
      <c r="A8" s="90" t="inlineStr">
        <is>
          <t>BRK Q1'26 cash &amp; T-bills</t>
        </is>
      </c>
      <c r="B8" s="122" t="n">
        <v>397.4</v>
      </c>
    </row>
    <row r="10" ht="15" customHeight="1" s="66">
      <c r="A10" s="71" t="inlineStr">
        <is>
          <t>Position / one quarter of BRK operating cash</t>
        </is>
      </c>
      <c r="B10" s="91">
        <f>B6/B7</f>
        <v/>
      </c>
    </row>
    <row r="11" ht="15" customHeight="1" s="66">
      <c r="A11" s="90" t="inlineStr">
        <is>
          <t>Position / cash &amp; T-bills</t>
        </is>
      </c>
      <c r="B11" s="123">
        <f>B6/B8</f>
        <v/>
      </c>
    </row>
    <row r="13" ht="15" customHeight="1" s="66">
      <c r="A13" s="71" t="inlineStr">
        <is>
          <t>The 2020 reversal</t>
        </is>
      </c>
    </row>
    <row r="14" ht="15" customHeight="1" s="66">
      <c r="A14" s="90" t="inlineStr">
        <is>
          <t>Berkshire's 2008-2020 airline bet (invested, approx.)</t>
        </is>
      </c>
      <c r="B14" s="121" t="n">
        <v>8</v>
      </c>
      <c r="C14" s="107" t="inlineStr">
        <is>
          <t>DAL, UAL, AAL, LUV — sold entirely April 2020</t>
        </is>
      </c>
    </row>
    <row r="15" ht="15" customHeight="1" s="66">
      <c r="A15" s="90" t="inlineStr">
        <is>
          <t>New Delta stake (this position)</t>
        </is>
      </c>
      <c r="B15" s="121" t="n">
        <v>2.65</v>
      </c>
      <c r="C15" s="107" t="inlineStr">
        <is>
          <t>First airline buy since the 2020 exit</t>
        </is>
      </c>
    </row>
    <row r="17" ht="15" customHeight="1" s="66">
      <c r="A17" s="98" t="inlineStr">
        <is>
          <t>The narrative: in April 2020 Buffett dumped Berkshire's entire ~$7-8B airline book — Delta, United, American and Southwest — calling it "a mistake" and saying "the world has changed for the airlines." In Q1 2026, the first quarter with Greg Abel as CEO, Berkshire re-entered the industry with a ~$2.65B, 6.1% Delta stake (filed as a passive Schedule 13G), its 14th-largest holding. The same quarter's 13F trimmed or exited Amazon, Visa, Mastercard and UnitedHealth and added to Alphabet. A top-15 position cost roughly a quarter of one quarter's operating cash — scale, again, is the story. Reconcile the market value against the latest 13F before publishing. Sources: BRK Q1 2026 13F / Schedule 13G; 2020 annual meeting remarks.</t>
        </is>
      </c>
    </row>
    <row r="18" ht="15" customHeight="1" s="66"/>
    <row r="19" ht="15" customHeight="1" s="66"/>
    <row r="20" ht="15" customHeight="1" s="66"/>
    <row r="22" ht="15" customHeight="1" s="66">
      <c r="A22" s="71" t="inlineStr">
        <is>
          <t>Mark-to-market update</t>
        </is>
      </c>
    </row>
    <row r="23" ht="15" customHeight="1" s="66">
      <c r="A23" s="90" t="inlineStr">
        <is>
          <t>Current market value (≈ mid-Jun 2026)</t>
        </is>
      </c>
      <c r="B23" s="95" t="n">
        <v>2.83</v>
      </c>
      <c r="C23" s="107" t="inlineStr">
        <is>
          <t>39.8M sh × ~$71 (DAL mkt cap ~$46.1B)</t>
        </is>
      </c>
    </row>
    <row r="24" ht="15" customHeight="1" s="66">
      <c r="A24" s="90" t="inlineStr">
        <is>
          <t>Unrealized gain vs Q1'26 mark</t>
        </is>
      </c>
      <c r="B24" s="124" t="n">
        <v>0.18</v>
      </c>
      <c r="C24" s="107" t="inlineStr">
        <is>
          <t>Cost basis undisclosed; gain shown vs disclosed Q1'26 value, not cost</t>
        </is>
      </c>
    </row>
    <row r="25" ht="15" customHeight="1" s="66">
      <c r="A25" s="90" t="inlineStr">
        <is>
          <t xml:space="preserve">   as %</t>
        </is>
      </c>
      <c r="B25" s="92" t="n">
        <v>0.06792452830188681</v>
      </c>
    </row>
    <row r="27" ht="15" customHeight="1" s="66">
      <c r="A27" s="70" t="inlineStr">
        <is>
          <t>Look-through earnings (Buffett's lens)</t>
        </is>
      </c>
    </row>
    <row r="28" ht="15" customHeight="1" s="66">
      <c r="A28" s="65" t="inlineStr">
        <is>
          <t>Delta FY2025 net income ($B)</t>
        </is>
      </c>
      <c r="B28" s="125" t="n">
        <v>5.005</v>
      </c>
      <c r="C28" s="111" t="inlineStr">
        <is>
          <t>$5,005M GAAP net income</t>
        </is>
      </c>
    </row>
    <row r="29" ht="15" customHeight="1" s="66">
      <c r="A29" s="65" t="inlineStr">
        <is>
          <t>BRK economic stake</t>
        </is>
      </c>
      <c r="B29" s="126" t="n">
        <v>0.061</v>
      </c>
      <c r="C29" s="111" t="inlineStr">
        <is>
          <t>~6.1% of Delta</t>
        </is>
      </c>
    </row>
    <row r="30" ht="15" customHeight="1" s="66">
      <c r="A30" s="71" t="inlineStr">
        <is>
          <t>BRK look-through earnings ($B)</t>
        </is>
      </c>
      <c r="B30" s="127">
        <f>B28*B29</f>
        <v/>
      </c>
      <c r="C30" s="111" t="inlineStr">
        <is>
          <t>Share of Delta's earnings, distributed or not</t>
        </is>
      </c>
    </row>
    <row r="31" ht="15" customHeight="1" s="66">
      <c r="A31" s="65" t="inlineStr">
        <is>
          <t>Delta FY2025 dividends paid ($B)</t>
        </is>
      </c>
      <c r="B31" s="125" t="n">
        <v>0.47</v>
      </c>
      <c r="C31" s="111" t="inlineStr">
        <is>
          <t>~$0.675/share declared</t>
        </is>
      </c>
    </row>
    <row r="32" ht="15" customHeight="1" s="66">
      <c r="A32" s="65" t="inlineStr">
        <is>
          <t>BRK look-through cash dividends ($B)</t>
        </is>
      </c>
      <c r="B32" s="125">
        <f>B31*B29</f>
        <v/>
      </c>
      <c r="C32" s="111" t="inlineStr">
        <is>
          <t>Cash actually received (~$29M)</t>
        </is>
      </c>
    </row>
    <row r="34" ht="15" customHeight="1" s="66">
      <c r="A34" s="111" t="inlineStr">
        <is>
          <t>Look-through earnings — Buffett's preferred lens — credit Berkshire with its proportional share of Delta's actual profits (~$305M on the 6.1% stake), whether or not paid out. The cash dividend the stake collects is only ~$29M; the difference is retained inside Delta, funding debt paydown and the fleet. Source: DAL FY2025 8-K net income &amp; dividends; BRK 6.1% stake.</t>
        </is>
      </c>
    </row>
  </sheetData>
  <mergeCells count="3">
    <mergeCell ref="A1:D1"/>
    <mergeCell ref="A17:D20"/>
    <mergeCell ref="A2:D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&amp;K3C3F45Position vs BRK&amp;R&amp;8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F1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" customWidth="1" style="65" min="1" max="1"/>
    <col width="24" customWidth="1" style="65" min="2" max="2"/>
    <col width="66" customWidth="1" style="65" min="3" max="3"/>
    <col width="10" customWidth="1" style="65" min="4" max="6"/>
  </cols>
  <sheetData>
    <row r="1" ht="24" customHeight="1" s="66">
      <c r="A1" s="67" t="inlineStr">
        <is>
          <t>THE BARATELLI INSTITUTE  ·  BERKSHIRE READ</t>
        </is>
      </c>
    </row>
    <row r="3" ht="24" customHeight="1" s="66">
      <c r="A3" s="68" t="inlineStr">
        <is>
          <t>Delta Air Lines (DAL) — Full Financial Model</t>
        </is>
      </c>
    </row>
    <row r="4" ht="15" customHeight="1" s="66">
      <c r="A4" s="69" t="inlineStr">
        <is>
          <t>Case 4 companion  ·  $ in millions unless noted  ·  2026 edition</t>
        </is>
      </c>
    </row>
    <row r="6" ht="15" customHeight="1" s="66">
      <c r="B6" s="70" t="inlineStr">
        <is>
          <t>Tabs in this workbook</t>
        </is>
      </c>
    </row>
    <row r="7" ht="15" customHeight="1" s="66">
      <c r="B7" s="71" t="inlineStr">
        <is>
          <t>Income Statement</t>
        </is>
      </c>
      <c r="C7" s="72" t="inlineStr">
        <is>
          <t>Revenue, operating income, the $550M investment markdown — Q1'26 vs Q1'25</t>
        </is>
      </c>
    </row>
    <row r="8" ht="15" customHeight="1" s="66">
      <c r="B8" s="71" t="inlineStr">
        <is>
          <t>Balance Sheet</t>
        </is>
      </c>
      <c r="C8" s="72" t="inlineStr">
        <is>
          <t>Mar 31 2026 vs Dec 31 2025 — PP&amp;E, debt, equity, the air-traffic-liability float</t>
        </is>
      </c>
    </row>
    <row r="9" ht="15" customHeight="1" s="66">
      <c r="B9" s="71" t="inlineStr">
        <is>
          <t>Cash Flow Statement</t>
        </is>
      </c>
      <c r="C9" s="72" t="inlineStr">
        <is>
          <t>Operating cash flow, gross capex, free cash flow, dividends — FY2023-25 + quarters</t>
        </is>
      </c>
    </row>
    <row r="10" ht="15" customHeight="1" s="66">
      <c r="B10" s="71" t="inlineStr">
        <is>
          <t>Liquidity &amp; Debt</t>
        </is>
      </c>
      <c r="C10" s="72" t="inlineStr">
        <is>
          <t>Debt &amp; finance leases, net debt, and the $10.7B air traffic liability float</t>
        </is>
      </c>
    </row>
    <row r="11" ht="15" customHeight="1" s="66">
      <c r="B11" s="71" t="inlineStr">
        <is>
          <t>Returns &amp; Capital Quality</t>
        </is>
      </c>
      <c r="C11" s="72" t="inlineStr">
        <is>
          <t>Margins, ROE, why an airline is the mirror image of a capital-light compounder</t>
        </is>
      </c>
    </row>
    <row r="12" ht="15" customHeight="1" s="66">
      <c r="B12" s="71" t="inlineStr">
        <is>
          <t>Position vs BRK</t>
        </is>
      </c>
      <c r="C12" s="72" t="inlineStr">
        <is>
          <t>Berkshire's new 6.1% Delta stake against its Q1'26 cash engine — the 2020 reversal</t>
        </is>
      </c>
    </row>
    <row r="13" ht="15" customHeight="1" s="66">
      <c r="B13" s="71" t="inlineStr">
        <is>
          <t>Nine-Qtr Cash Flow</t>
        </is>
      </c>
      <c r="C13" s="73" t="inlineStr">
        <is>
          <t>Nine quarters: OCF -&gt; capex -&gt; free cash flow, debt paydown, dividends, buybacks</t>
        </is>
      </c>
    </row>
    <row r="14" ht="15" customHeight="1" s="66">
      <c r="B14" s="74" t="inlineStr">
        <is>
          <t>Valuation vs Airlines</t>
        </is>
      </c>
      <c r="C14" s="73" t="inlineStr">
        <is>
          <t>DAL vs UAL/AAL/LUV/ALK - market cap, EV/EBITDA, P/E; why Delta screens cheap</t>
        </is>
      </c>
    </row>
    <row r="16" ht="15" customHeight="1" s="66">
      <c r="B16" s="75" t="inlineStr">
        <is>
          <t>Blue = input  ·  Black = formula  ·  Green = cross-sheet link  ·  Yellow = key assumption. Income-statement, balance-sheet and cash-flow figures are taken directly from Delta's Form 10-Q for the quarter ended March 31, 2026 (SEC accession 0000027904-26-000022). FY2025 reference points are from Delta's FY2025 results. Berkshire position facts are from the Q1 2026 13F / Schedule 13G. Educational analysis, not investment advice. © 2026 The Baratelli Institute.</t>
        </is>
      </c>
    </row>
    <row r="17" ht="15" customHeight="1" s="66"/>
    <row r="18" ht="15" customHeight="1" s="66"/>
  </sheetData>
  <mergeCells count="4">
    <mergeCell ref="A3:F3"/>
    <mergeCell ref="A1:F1"/>
    <mergeCell ref="B16:F18"/>
    <mergeCell ref="A4:F4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&amp;K3C3F45Cover&amp;R&amp;8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65" min="1" max="1"/>
    <col width="12" customWidth="1" style="65" min="2" max="6"/>
    <col width="10" customWidth="1" style="65" min="7" max="7"/>
  </cols>
  <sheetData>
    <row r="1" ht="25.5" customHeight="1" s="66">
      <c r="A1" s="76" t="inlineStr">
        <is>
          <t>Income Statement</t>
        </is>
      </c>
      <c r="H1" s="77" t="n"/>
      <c r="I1" s="77" t="n"/>
      <c r="J1" s="77" t="n"/>
    </row>
    <row r="2" ht="15" customHeight="1" s="66">
      <c r="A2" s="78" t="inlineStr">
        <is>
          <t>$ in millions. FY2023–FY2025 (Delta 8-K) and Q1 2025 &amp; Q1 2026 reported (Form 10-Q). Margins &amp; EPS computed.</t>
        </is>
      </c>
      <c r="H2" s="77" t="n"/>
      <c r="I2" s="77" t="n"/>
      <c r="J2" s="77" t="n"/>
    </row>
    <row r="3" ht="15" customHeight="1" s="66">
      <c r="A3" s="77" t="n"/>
      <c r="B3" s="77" t="n"/>
      <c r="C3" s="77" t="n"/>
      <c r="D3" s="77" t="n"/>
      <c r="E3" s="77" t="n"/>
      <c r="F3" s="77" t="n"/>
      <c r="G3" s="77" t="n"/>
      <c r="H3" s="77" t="n"/>
      <c r="I3" s="77" t="n"/>
      <c r="J3" s="77" t="n"/>
    </row>
    <row r="4" ht="24" customHeight="1" s="66">
      <c r="A4" s="79" t="inlineStr">
        <is>
          <t>($M)</t>
        </is>
      </c>
      <c r="B4" s="79" t="inlineStr">
        <is>
          <t>FY2023</t>
        </is>
      </c>
      <c r="C4" s="79" t="inlineStr">
        <is>
          <t>FY2024</t>
        </is>
      </c>
      <c r="D4" s="79" t="inlineStr">
        <is>
          <t>FY2025</t>
        </is>
      </c>
      <c r="E4" s="80" t="inlineStr">
        <is>
          <t>Q1 2025</t>
        </is>
      </c>
      <c r="F4" s="80" t="inlineStr">
        <is>
          <t>Q1 2026</t>
        </is>
      </c>
      <c r="G4" s="80" t="inlineStr">
        <is>
          <t>YoY (Q1)</t>
        </is>
      </c>
      <c r="H4" s="77" t="n"/>
      <c r="I4" s="77" t="n"/>
      <c r="J4" s="77" t="n"/>
    </row>
    <row r="5" ht="15" customHeight="1" s="66">
      <c r="A5" s="81" t="inlineStr">
        <is>
          <t>Passenger revenue</t>
        </is>
      </c>
      <c r="B5" s="82" t="n"/>
      <c r="C5" s="82" t="n"/>
      <c r="D5" s="83" t="n"/>
      <c r="E5" s="84" t="n">
        <v>11480</v>
      </c>
      <c r="F5" s="84" t="n">
        <v>12302</v>
      </c>
      <c r="G5" s="85" t="n">
        <v>0.07160278745644599</v>
      </c>
      <c r="H5" s="77" t="n"/>
      <c r="I5" s="77" t="n"/>
      <c r="J5" s="77" t="n"/>
    </row>
    <row r="6" ht="15" customHeight="1" s="66">
      <c r="A6" s="81" t="inlineStr">
        <is>
          <t>Cargo</t>
        </is>
      </c>
      <c r="B6" s="82" t="n"/>
      <c r="C6" s="82" t="n"/>
      <c r="D6" s="83" t="n"/>
      <c r="E6" s="84" t="n">
        <v>208</v>
      </c>
      <c r="F6" s="84" t="n">
        <v>226</v>
      </c>
      <c r="G6" s="85" t="n">
        <v>0.08653846153846149</v>
      </c>
      <c r="H6" s="77" t="n"/>
      <c r="I6" s="77" t="n"/>
      <c r="J6" s="77" t="n"/>
    </row>
    <row r="7" ht="15" customHeight="1" s="66">
      <c r="A7" s="81" t="inlineStr">
        <is>
          <t>Other</t>
        </is>
      </c>
      <c r="B7" s="82" t="n"/>
      <c r="C7" s="82" t="n"/>
      <c r="D7" s="83" t="n"/>
      <c r="E7" s="84" t="n">
        <v>2352</v>
      </c>
      <c r="F7" s="84" t="n">
        <v>3326</v>
      </c>
      <c r="G7" s="85" t="n">
        <v>0.414115646258503</v>
      </c>
      <c r="H7" s="77" t="n"/>
      <c r="I7" s="77" t="n"/>
      <c r="J7" s="77" t="n"/>
    </row>
    <row r="8" ht="15" customHeight="1" s="66">
      <c r="A8" s="71" t="inlineStr">
        <is>
          <t>Total operating revenue</t>
        </is>
      </c>
      <c r="B8" s="86" t="n">
        <v>58048</v>
      </c>
      <c r="C8" s="86" t="n">
        <v>61643</v>
      </c>
      <c r="D8" s="86" t="n">
        <v>63364</v>
      </c>
      <c r="E8" s="87" t="n">
        <v>14040</v>
      </c>
      <c r="F8" s="87" t="n">
        <v>15854</v>
      </c>
      <c r="G8" s="85" t="n">
        <v>0.129202279202279</v>
      </c>
      <c r="H8" s="77" t="n"/>
      <c r="I8" s="77" t="n"/>
      <c r="J8" s="77" t="n"/>
    </row>
    <row r="9" ht="15" customHeight="1" s="66">
      <c r="A9" s="81" t="inlineStr">
        <is>
          <t>Total operating expense</t>
        </is>
      </c>
      <c r="B9" s="88" t="n">
        <v>52553</v>
      </c>
      <c r="C9" s="88" t="n">
        <v>55648</v>
      </c>
      <c r="D9" s="88" t="n">
        <v>57542</v>
      </c>
      <c r="E9" s="84" t="n">
        <v>13471</v>
      </c>
      <c r="F9" s="84" t="n">
        <v>15353</v>
      </c>
      <c r="G9" s="85" t="n">
        <v>0.139707519857472</v>
      </c>
      <c r="H9" s="77" t="n"/>
      <c r="I9" s="77" t="n"/>
      <c r="J9" s="77" t="n"/>
    </row>
    <row r="10" ht="15" customHeight="1" s="66">
      <c r="A10" s="71" t="inlineStr">
        <is>
          <t>Operating income</t>
        </is>
      </c>
      <c r="B10" s="89" t="n">
        <v>5495</v>
      </c>
      <c r="C10" s="89" t="n">
        <v>5995</v>
      </c>
      <c r="D10" s="89" t="n">
        <v>5822</v>
      </c>
      <c r="E10" s="87" t="n">
        <v>569</v>
      </c>
      <c r="F10" s="87" t="n">
        <v>501</v>
      </c>
      <c r="G10" s="85" t="n">
        <v>-0.119507908611599</v>
      </c>
      <c r="H10" s="77" t="n"/>
      <c r="I10" s="77" t="n"/>
      <c r="J10" s="77" t="n"/>
    </row>
    <row r="11" ht="15" customHeight="1" s="66">
      <c r="A11" s="90" t="inlineStr">
        <is>
          <t>Operating margin</t>
        </is>
      </c>
      <c r="B11" s="91" t="n">
        <v>0.09466303748621829</v>
      </c>
      <c r="C11" s="91" t="n">
        <v>0.09725354054799409</v>
      </c>
      <c r="D11" s="91" t="n">
        <v>0.0918818256423206</v>
      </c>
      <c r="E11" s="92" t="n">
        <v>0.0405270655270655</v>
      </c>
      <c r="F11" s="92" t="n">
        <v>0.0316008578276776</v>
      </c>
      <c r="G11" s="77" t="n"/>
      <c r="H11" s="77" t="n"/>
      <c r="I11" s="77" t="n"/>
      <c r="J11" s="77" t="n"/>
    </row>
    <row r="12" ht="15" customHeight="1" s="66">
      <c r="A12" s="81" t="inlineStr">
        <is>
          <t>Interest expense, net</t>
        </is>
      </c>
      <c r="B12" s="82" t="n"/>
      <c r="C12" s="82" t="n"/>
      <c r="D12" s="93" t="n"/>
      <c r="E12" s="84" t="n">
        <v>-179</v>
      </c>
      <c r="F12" s="84" t="n">
        <v>-151</v>
      </c>
      <c r="G12" s="77" t="n"/>
      <c r="H12" s="77" t="n"/>
      <c r="I12" s="77" t="n"/>
      <c r="J12" s="77" t="n"/>
    </row>
    <row r="13" ht="15" customHeight="1" s="66">
      <c r="A13" s="81" t="inlineStr">
        <is>
          <t>Gain / (loss) on investments, net</t>
        </is>
      </c>
      <c r="B13" s="82" t="n"/>
      <c r="C13" s="82" t="n"/>
      <c r="D13" s="93" t="n"/>
      <c r="E13" s="84" t="n">
        <v>-40</v>
      </c>
      <c r="F13" s="84" t="n">
        <v>-550</v>
      </c>
      <c r="G13" s="77" t="n"/>
      <c r="H13" s="77" t="n"/>
      <c r="I13" s="77" t="n"/>
      <c r="J13" s="77" t="n"/>
    </row>
    <row r="14" ht="15" customHeight="1" s="66">
      <c r="A14" s="81" t="inlineStr">
        <is>
          <t>Loss on extinguishment of debt</t>
        </is>
      </c>
      <c r="B14" s="82" t="n"/>
      <c r="C14" s="82" t="n"/>
      <c r="D14" s="93" t="n"/>
      <c r="E14" s="84" t="n">
        <v>0</v>
      </c>
      <c r="F14" s="84" t="n">
        <v>-4</v>
      </c>
      <c r="G14" s="77" t="n"/>
      <c r="H14" s="77" t="n"/>
      <c r="I14" s="77" t="n"/>
      <c r="J14" s="77" t="n"/>
    </row>
    <row r="15" ht="15" customHeight="1" s="66">
      <c r="A15" s="81" t="inlineStr">
        <is>
          <t>Miscellaneous, net</t>
        </is>
      </c>
      <c r="B15" s="82" t="n"/>
      <c r="C15" s="82" t="n"/>
      <c r="D15" s="93" t="n"/>
      <c r="E15" s="84" t="n">
        <v>-30</v>
      </c>
      <c r="F15" s="84" t="n">
        <v>-10</v>
      </c>
      <c r="G15" s="77" t="n"/>
      <c r="H15" s="77" t="n"/>
      <c r="I15" s="77" t="n"/>
      <c r="J15" s="77" t="n"/>
    </row>
    <row r="16" ht="15" customHeight="1" s="66">
      <c r="A16" s="90" t="inlineStr">
        <is>
          <t>Total non-operating expense, net</t>
        </is>
      </c>
      <c r="B16" s="82" t="n"/>
      <c r="C16" s="82" t="n"/>
      <c r="D16" s="93" t="n"/>
      <c r="E16" s="87" t="n">
        <v>-249</v>
      </c>
      <c r="F16" s="87" t="n">
        <v>-715</v>
      </c>
      <c r="G16" s="77" t="n"/>
      <c r="H16" s="77" t="n"/>
      <c r="I16" s="77" t="n"/>
      <c r="J16" s="77" t="n"/>
    </row>
    <row r="17" ht="15" customHeight="1" s="66">
      <c r="A17" s="90" t="inlineStr">
        <is>
          <t>(Loss) / income before income taxes</t>
        </is>
      </c>
      <c r="B17" s="82" t="n"/>
      <c r="C17" s="82" t="n"/>
      <c r="D17" s="93" t="n"/>
      <c r="E17" s="87" t="n">
        <v>320</v>
      </c>
      <c r="F17" s="87" t="n">
        <v>-214</v>
      </c>
      <c r="G17" s="77" t="n"/>
      <c r="H17" s="77" t="n"/>
      <c r="I17" s="77" t="n"/>
      <c r="J17" s="77" t="n"/>
    </row>
    <row r="18" ht="15" customHeight="1" s="66">
      <c r="A18" s="81" t="inlineStr">
        <is>
          <t>Income tax (provision) / benefit</t>
        </is>
      </c>
      <c r="B18" s="82" t="n"/>
      <c r="C18" s="82" t="n"/>
      <c r="D18" s="93" t="n"/>
      <c r="E18" s="84" t="n">
        <v>-80</v>
      </c>
      <c r="F18" s="84" t="n">
        <v>-75</v>
      </c>
      <c r="G18" s="77" t="n"/>
      <c r="H18" s="77" t="n"/>
      <c r="I18" s="77" t="n"/>
      <c r="J18" s="77" t="n"/>
    </row>
    <row r="19" ht="15" customHeight="1" s="66">
      <c r="A19" s="71" t="inlineStr">
        <is>
          <t>Net (loss) / income</t>
        </is>
      </c>
      <c r="B19" s="86" t="n">
        <v>4609</v>
      </c>
      <c r="C19" s="86" t="n">
        <v>3457</v>
      </c>
      <c r="D19" s="86" t="n">
        <v>5005</v>
      </c>
      <c r="E19" s="87" t="n">
        <v>240</v>
      </c>
      <c r="F19" s="87" t="n">
        <v>-289</v>
      </c>
      <c r="G19" s="77" t="n"/>
      <c r="H19" s="77" t="n"/>
      <c r="I19" s="77" t="n"/>
      <c r="J19" s="77" t="n"/>
    </row>
    <row r="20" ht="15" customHeight="1" s="66">
      <c r="A20" s="77" t="n"/>
      <c r="B20" s="77" t="n"/>
      <c r="C20" s="77" t="n"/>
      <c r="D20" s="77" t="n"/>
      <c r="E20" s="77" t="n"/>
      <c r="F20" s="77" t="n"/>
      <c r="G20" s="77" t="n"/>
      <c r="H20" s="77" t="n"/>
      <c r="I20" s="77" t="n"/>
      <c r="J20" s="77" t="n"/>
    </row>
    <row r="21" ht="15" customHeight="1" s="66">
      <c r="A21" s="71" t="inlineStr">
        <is>
          <t>Diluted EPS (GAAP)</t>
        </is>
      </c>
      <c r="B21" s="94" t="n">
        <v>7.17</v>
      </c>
      <c r="C21" s="94" t="n">
        <v>5.33</v>
      </c>
      <c r="D21" s="94" t="n">
        <v>7.66</v>
      </c>
      <c r="E21" s="95" t="n">
        <v>0.37037037037037</v>
      </c>
      <c r="F21" s="95" t="n">
        <v>-0.439878234398782</v>
      </c>
      <c r="G21" s="77" t="n"/>
      <c r="H21" s="77" t="n"/>
      <c r="I21" s="77" t="n"/>
      <c r="J21" s="77" t="n"/>
    </row>
    <row r="22" ht="15" customHeight="1" s="66">
      <c r="A22" s="90" t="inlineStr">
        <is>
          <t>Diluted EPS (adjusted)</t>
        </is>
      </c>
      <c r="B22" s="96" t="n">
        <v>6.25</v>
      </c>
      <c r="C22" s="96" t="n">
        <v>6.16</v>
      </c>
      <c r="D22" s="96" t="n">
        <v>5.82</v>
      </c>
      <c r="E22" s="77" t="n"/>
      <c r="F22" s="77" t="n"/>
      <c r="G22" s="77" t="n"/>
      <c r="H22" s="77" t="n"/>
      <c r="I22" s="77" t="n"/>
      <c r="J22" s="77" t="n"/>
    </row>
    <row r="23" ht="15" customHeight="1" s="66">
      <c r="A23" s="97" t="n"/>
      <c r="B23" s="77" t="n"/>
      <c r="C23" s="77" t="n"/>
      <c r="D23" s="77" t="n"/>
      <c r="E23" s="77" t="n"/>
      <c r="F23" s="77" t="n"/>
      <c r="G23" s="77" t="n"/>
      <c r="H23" s="77" t="n"/>
      <c r="I23" s="77" t="n"/>
      <c r="J23" s="77" t="n"/>
    </row>
    <row r="24" ht="15" customHeight="1" s="66">
      <c r="A24" s="98" t="inlineStr">
        <is>
          <t>FY2023–FY2025 are full-year GAAP figures from Delta's 8-K earnings releases; the passenger/cargo/other split and the non-operating detail are shown for the quarters only. The headline read: Delta posted a Q1 2026 net LOSS of $(289)M — created below the operating line by a $(550)M mark-to-market loss on equity investments (vs $(40)M a year ago). Operating income was POSITIVE at $501M on revenue +12.9%; Q1 is Delta's seasonally weakest quarter. On a full-year basis Delta earned $5.0B (FY2025) with a ~9% operating margin and $7.66 GAAP / $5.82 adjusted diluted EPS. Adjusted EPS differs from GAAP mainly by non-operating mark-to-market items. Quarterly EPS uses ~648M (Q1'25) and ~657M (Q1'26) weighted diluted shares. Source: DAL 8-K (FY) and Form 10-Q (quarters). FY2023 figures approximate — reconcile to the FY2023 10-K.</t>
        </is>
      </c>
      <c r="H24" s="77" t="n"/>
      <c r="I24" s="77" t="n"/>
      <c r="J24" s="77" t="n"/>
    </row>
    <row r="25" ht="15" customHeight="1" s="66">
      <c r="H25" s="77" t="n"/>
      <c r="I25" s="77" t="n"/>
      <c r="J25" s="77" t="n"/>
    </row>
    <row r="26" ht="15" customHeight="1" s="66">
      <c r="H26" s="77" t="n"/>
      <c r="I26" s="77" t="n"/>
      <c r="J26" s="77" t="n"/>
    </row>
    <row r="27" ht="15" customHeight="1" s="66">
      <c r="H27" s="77" t="n"/>
      <c r="I27" s="77" t="n"/>
      <c r="J27" s="77" t="n"/>
    </row>
    <row r="28" ht="15" customHeight="1" s="66">
      <c r="H28" s="77" t="n"/>
      <c r="I28" s="77" t="n"/>
      <c r="J28" s="77" t="n"/>
    </row>
    <row r="29" ht="15" customHeight="1" s="66">
      <c r="A29" s="77" t="n"/>
      <c r="B29" s="77" t="n"/>
      <c r="C29" s="77" t="n"/>
      <c r="D29" s="77" t="n"/>
      <c r="E29" s="77" t="n"/>
      <c r="F29" s="77" t="n"/>
      <c r="G29" s="77" t="n"/>
      <c r="H29" s="77" t="n"/>
      <c r="I29" s="77" t="n"/>
      <c r="J29" s="77" t="n"/>
    </row>
    <row r="30" ht="15" customHeight="1" s="66">
      <c r="A30" s="77" t="n"/>
      <c r="B30" s="77" t="n"/>
      <c r="C30" s="77" t="n"/>
      <c r="D30" s="77" t="n"/>
      <c r="E30" s="77" t="n"/>
      <c r="F30" s="77" t="n"/>
      <c r="G30" s="77" t="n"/>
      <c r="H30" s="77" t="n"/>
      <c r="I30" s="77" t="n"/>
      <c r="J30" s="77" t="n"/>
    </row>
    <row r="31" ht="15" customHeight="1" s="66">
      <c r="A31" s="77" t="n"/>
      <c r="B31" s="77" t="n"/>
      <c r="C31" s="77" t="n"/>
      <c r="D31" s="77" t="n"/>
      <c r="E31" s="77" t="n"/>
      <c r="F31" s="77" t="n"/>
      <c r="G31" s="77" t="n"/>
      <c r="H31" s="77" t="n"/>
      <c r="I31" s="77" t="n"/>
      <c r="J31" s="77" t="n"/>
    </row>
    <row r="32" ht="15" customHeight="1" s="66">
      <c r="A32" s="77" t="n"/>
      <c r="B32" s="77" t="n"/>
      <c r="C32" s="77" t="n"/>
      <c r="D32" s="77" t="n"/>
      <c r="E32" s="77" t="n"/>
      <c r="F32" s="77" t="n"/>
      <c r="G32" s="77" t="n"/>
      <c r="H32" s="77" t="n"/>
      <c r="I32" s="77" t="n"/>
      <c r="J32" s="77" t="n"/>
    </row>
    <row r="33" ht="15" customHeight="1" s="66">
      <c r="A33" s="77" t="n"/>
      <c r="B33" s="77" t="n"/>
      <c r="C33" s="77" t="n"/>
      <c r="D33" s="77" t="n"/>
      <c r="E33" s="77" t="n"/>
      <c r="F33" s="77" t="n"/>
      <c r="G33" s="77" t="n"/>
      <c r="H33" s="77" t="n"/>
      <c r="I33" s="77" t="n"/>
      <c r="J33" s="77" t="n"/>
    </row>
    <row r="34" ht="15" customHeight="1" s="66">
      <c r="A34" s="77" t="n"/>
      <c r="B34" s="77" t="n"/>
      <c r="C34" s="77" t="n"/>
      <c r="D34" s="77" t="n"/>
      <c r="E34" s="77" t="n"/>
      <c r="F34" s="77" t="n"/>
      <c r="G34" s="77" t="n"/>
      <c r="H34" s="77" t="n"/>
      <c r="I34" s="77" t="n"/>
      <c r="J34" s="77" t="n"/>
    </row>
    <row r="35" ht="15" customHeight="1" s="66">
      <c r="A35" s="77" t="n"/>
      <c r="B35" s="77" t="n"/>
      <c r="C35" s="77" t="n"/>
      <c r="D35" s="77" t="n"/>
      <c r="E35" s="77" t="n"/>
      <c r="F35" s="77" t="n"/>
      <c r="G35" s="77" t="n"/>
      <c r="H35" s="77" t="n"/>
      <c r="I35" s="77" t="n"/>
      <c r="J35" s="77" t="n"/>
    </row>
    <row r="36" ht="15" customHeight="1" s="66">
      <c r="A36" s="77" t="n"/>
      <c r="B36" s="77" t="n"/>
      <c r="C36" s="77" t="n"/>
      <c r="D36" s="77" t="n"/>
      <c r="E36" s="77" t="n"/>
      <c r="F36" s="77" t="n"/>
      <c r="G36" s="77" t="n"/>
      <c r="H36" s="77" t="n"/>
      <c r="I36" s="77" t="n"/>
      <c r="J36" s="77" t="n"/>
    </row>
    <row r="37" ht="15" customHeight="1" s="66">
      <c r="A37" s="77" t="n"/>
      <c r="B37" s="77" t="n"/>
      <c r="C37" s="77" t="n"/>
      <c r="D37" s="77" t="n"/>
      <c r="E37" s="77" t="n"/>
      <c r="F37" s="77" t="n"/>
      <c r="G37" s="77" t="n"/>
      <c r="H37" s="77" t="n"/>
      <c r="I37" s="77" t="n"/>
      <c r="J37" s="77" t="n"/>
    </row>
    <row r="38" ht="15" customHeight="1" s="66">
      <c r="A38" s="77" t="n"/>
      <c r="B38" s="77" t="n"/>
      <c r="C38" s="77" t="n"/>
      <c r="D38" s="77" t="n"/>
      <c r="E38" s="77" t="n"/>
      <c r="F38" s="77" t="n"/>
      <c r="G38" s="77" t="n"/>
      <c r="H38" s="77" t="n"/>
      <c r="I38" s="77" t="n"/>
      <c r="J38" s="77" t="n"/>
    </row>
    <row r="39" ht="15" customHeight="1" s="66">
      <c r="A39" s="77" t="n"/>
      <c r="B39" s="77" t="n"/>
      <c r="C39" s="77" t="n"/>
      <c r="D39" s="77" t="n"/>
      <c r="E39" s="77" t="n"/>
      <c r="F39" s="77" t="n"/>
      <c r="G39" s="77" t="n"/>
      <c r="H39" s="77" t="n"/>
      <c r="I39" s="77" t="n"/>
      <c r="J39" s="77" t="n"/>
    </row>
    <row r="40" ht="15" customHeight="1" s="66">
      <c r="A40" s="77" t="n"/>
      <c r="B40" s="77" t="n"/>
      <c r="C40" s="77" t="n"/>
      <c r="D40" s="77" t="n"/>
      <c r="E40" s="77" t="n"/>
      <c r="F40" s="77" t="n"/>
      <c r="G40" s="77" t="n"/>
      <c r="H40" s="77" t="n"/>
      <c r="I40" s="77" t="n"/>
      <c r="J40" s="77" t="n"/>
    </row>
  </sheetData>
  <mergeCells count="3">
    <mergeCell ref="A2:G2"/>
    <mergeCell ref="A1:G1"/>
    <mergeCell ref="A24:G28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&amp;K3C3F45Income Statement&amp;R&amp;8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1"/>
  </sheetPr>
  <dimension ref="A1:D3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65" min="1" max="1"/>
    <col width="14" customWidth="1" style="65" min="2" max="3"/>
    <col width="42" customWidth="1" style="65" min="4" max="4"/>
  </cols>
  <sheetData>
    <row r="1" ht="25.5" customHeight="1" s="66">
      <c r="A1" s="99" t="inlineStr">
        <is>
          <t>Balance Sheet (Condensed)</t>
        </is>
      </c>
    </row>
    <row r="2" ht="15" customHeight="1" s="66">
      <c r="A2" s="78" t="inlineStr">
        <is>
          <t>$ in millions. Reported Mar 31 2026 vs Dec 31 2025 (Form 10-Q).</t>
        </is>
      </c>
    </row>
    <row r="4" ht="24" customHeight="1" s="66">
      <c r="A4" s="79" t="inlineStr">
        <is>
          <t>($M)</t>
        </is>
      </c>
      <c r="B4" s="79" t="inlineStr">
        <is>
          <t>Dec 31 2025</t>
        </is>
      </c>
      <c r="C4" s="79" t="inlineStr">
        <is>
          <t>Mar 31 2026</t>
        </is>
      </c>
      <c r="D4" s="79" t="inlineStr">
        <is>
          <t>Note</t>
        </is>
      </c>
    </row>
    <row r="5" ht="15" customHeight="1" s="66">
      <c r="A5" s="71" t="inlineStr">
        <is>
          <t>ASSETS</t>
        </is>
      </c>
    </row>
    <row r="6" ht="15" customHeight="1" s="66">
      <c r="A6" s="90" t="inlineStr">
        <is>
          <t>Cash &amp; cash equivalents</t>
        </is>
      </c>
      <c r="B6" s="88" t="n">
        <v>4310</v>
      </c>
      <c r="C6" s="88" t="n">
        <v>5053</v>
      </c>
      <c r="D6" s="100" t="inlineStr">
        <is>
          <t>Reported</t>
        </is>
      </c>
    </row>
    <row r="7" ht="15" customHeight="1" s="66">
      <c r="A7" s="90" t="inlineStr">
        <is>
          <t>Total current assets</t>
        </is>
      </c>
      <c r="B7" s="88" t="n">
        <v>10968</v>
      </c>
      <c r="C7" s="88" t="n">
        <v>13663</v>
      </c>
      <c r="D7" s="100" t="inlineStr">
        <is>
          <t>Reported</t>
        </is>
      </c>
    </row>
    <row r="8" ht="15" customHeight="1" s="66">
      <c r="A8" s="90" t="inlineStr">
        <is>
          <t>Property &amp; equipment, net</t>
        </is>
      </c>
      <c r="B8" s="88" t="n">
        <v>39743</v>
      </c>
      <c r="C8" s="88" t="n">
        <v>40582</v>
      </c>
      <c r="D8" s="100" t="inlineStr">
        <is>
          <t>Fleet &amp; facilities — capital intensity</t>
        </is>
      </c>
    </row>
    <row r="9" ht="15" customHeight="1" s="66">
      <c r="A9" s="90" t="inlineStr">
        <is>
          <t>Operating lease right-of-use assets</t>
        </is>
      </c>
      <c r="B9" s="88" t="n">
        <v>6244</v>
      </c>
      <c r="C9" s="88" t="n">
        <v>6300</v>
      </c>
      <c r="D9" s="100" t="inlineStr">
        <is>
          <t>Reported</t>
        </is>
      </c>
    </row>
    <row r="10" ht="15" customHeight="1" s="66">
      <c r="A10" s="90" t="inlineStr">
        <is>
          <t>Goodwill</t>
        </is>
      </c>
      <c r="B10" s="88" t="n">
        <v>9753</v>
      </c>
      <c r="C10" s="88" t="n">
        <v>9753</v>
      </c>
      <c r="D10" s="100" t="inlineStr">
        <is>
          <t>Reported</t>
        </is>
      </c>
    </row>
    <row r="11" ht="15" customHeight="1" s="66">
      <c r="A11" s="90" t="inlineStr">
        <is>
          <t>Identifiable intangibles, net</t>
        </is>
      </c>
      <c r="B11" s="88" t="n">
        <v>5966</v>
      </c>
      <c r="C11" s="88" t="n">
        <v>5964</v>
      </c>
      <c r="D11" s="100" t="inlineStr">
        <is>
          <t>SkyMiles, slots, brand</t>
        </is>
      </c>
    </row>
    <row r="12" ht="15" customHeight="1" s="66">
      <c r="A12" s="90" t="inlineStr">
        <is>
          <t>Equity investments</t>
        </is>
      </c>
      <c r="B12" s="88" t="n">
        <v>4222</v>
      </c>
      <c r="C12" s="88" t="n">
        <v>3696</v>
      </c>
      <c r="D12" s="100" t="inlineStr">
        <is>
          <t>Source of the $(550)M Q1 markdown</t>
        </is>
      </c>
    </row>
    <row r="13" ht="15" customHeight="1" s="66">
      <c r="A13" s="71" t="inlineStr">
        <is>
          <t>Total assets</t>
        </is>
      </c>
      <c r="B13" s="88" t="n">
        <v>81317</v>
      </c>
      <c r="C13" s="88" t="n">
        <v>84431</v>
      </c>
      <c r="D13" s="100" t="inlineStr">
        <is>
          <t>Reported</t>
        </is>
      </c>
    </row>
    <row r="15" ht="15" customHeight="1" s="66">
      <c r="A15" s="71" t="inlineStr">
        <is>
          <t>LIABILITIES &amp; EQUITY</t>
        </is>
      </c>
    </row>
    <row r="16" ht="15" customHeight="1" s="66">
      <c r="A16" s="90" t="inlineStr">
        <is>
          <t>Current maturities of debt &amp; finance leases</t>
        </is>
      </c>
      <c r="B16" s="88" t="n">
        <v>1605</v>
      </c>
      <c r="C16" s="88" t="n">
        <v>3088</v>
      </c>
      <c r="D16" s="100" t="inlineStr">
        <is>
          <t>Near-term maturities stepped up</t>
        </is>
      </c>
    </row>
    <row r="17" ht="15" customHeight="1" s="66">
      <c r="A17" s="90" t="inlineStr">
        <is>
          <t>Air traffic liability</t>
        </is>
      </c>
      <c r="B17" s="88" t="n">
        <v>7157</v>
      </c>
      <c r="C17" s="88" t="n">
        <v>10742</v>
      </c>
      <c r="D17" s="100" t="inlineStr">
        <is>
          <t>+$3.6B — customers prepay summer travel (float)</t>
        </is>
      </c>
    </row>
    <row r="18" ht="15" customHeight="1" s="66">
      <c r="A18" s="90" t="inlineStr">
        <is>
          <t>Total current liabilities</t>
        </is>
      </c>
      <c r="B18" s="88" t="n">
        <v>27624</v>
      </c>
      <c r="C18" s="88" t="n">
        <v>32699</v>
      </c>
      <c r="D18" s="100" t="inlineStr">
        <is>
          <t>Reported</t>
        </is>
      </c>
    </row>
    <row r="19" ht="15" customHeight="1" s="66">
      <c r="A19" s="90" t="inlineStr">
        <is>
          <t>Debt &amp; finance leases (noncurrent)</t>
        </is>
      </c>
      <c r="B19" s="88" t="n">
        <v>12507</v>
      </c>
      <c r="C19" s="88" t="n">
        <v>11076</v>
      </c>
      <c r="D19" s="100" t="inlineStr">
        <is>
          <t>Reported</t>
        </is>
      </c>
    </row>
    <row r="20" ht="15" customHeight="1" s="66">
      <c r="A20" s="90" t="inlineStr">
        <is>
          <t>Total noncurrent liabilities</t>
        </is>
      </c>
      <c r="B20" s="88" t="n">
        <v>32840</v>
      </c>
      <c r="C20" s="88" t="n">
        <v>31356</v>
      </c>
      <c r="D20" s="100" t="inlineStr">
        <is>
          <t>Reported</t>
        </is>
      </c>
    </row>
    <row r="21" ht="15" customHeight="1" s="66">
      <c r="A21" s="71" t="inlineStr">
        <is>
          <t>Total liabilities</t>
        </is>
      </c>
      <c r="B21" s="101">
        <f>B18+B20</f>
        <v/>
      </c>
      <c r="C21" s="101">
        <f>C18+C20</f>
        <v/>
      </c>
      <c r="D21" s="102" t="inlineStr">
        <is>
          <t>Current + noncurrent</t>
        </is>
      </c>
    </row>
    <row r="22" ht="15" customHeight="1" s="66">
      <c r="A22" s="90" t="inlineStr">
        <is>
          <t>Retained earnings</t>
        </is>
      </c>
      <c r="B22" s="88" t="n">
        <v>13343</v>
      </c>
      <c r="C22" s="88" t="n">
        <v>12931</v>
      </c>
      <c r="D22" s="100" t="inlineStr">
        <is>
          <t>Net loss + dividends drew this down</t>
        </is>
      </c>
    </row>
    <row r="23" ht="15" customHeight="1" s="66">
      <c r="A23" s="71" t="inlineStr">
        <is>
          <t>Total stockholders' equity</t>
        </is>
      </c>
      <c r="B23" s="88" t="n">
        <v>20853</v>
      </c>
      <c r="C23" s="88" t="n">
        <v>20376</v>
      </c>
      <c r="D23" s="100" t="inlineStr">
        <is>
          <t>Reported</t>
        </is>
      </c>
    </row>
    <row r="25" ht="15" customHeight="1" s="66">
      <c r="A25" s="71" t="inlineStr">
        <is>
          <t>Total debt &amp; finance leases</t>
        </is>
      </c>
      <c r="B25" s="101">
        <f>B16+B19</f>
        <v/>
      </c>
      <c r="C25" s="101">
        <f>C16+C19</f>
        <v/>
      </c>
      <c r="D25" s="102" t="inlineStr">
        <is>
          <t>Current + noncurrent maturities</t>
        </is>
      </c>
    </row>
    <row r="26" ht="15" customHeight="1" s="66">
      <c r="A26" s="71" t="inlineStr">
        <is>
          <t>Net debt (total debt - cash)</t>
        </is>
      </c>
      <c r="B26" s="103">
        <f>B25-B6</f>
        <v/>
      </c>
      <c r="C26" s="103">
        <f>C25-C6</f>
        <v/>
      </c>
      <c r="D26" s="104" t="inlineStr">
        <is>
          <t>~$9.1B net debt — opposite of a net-cash compounder</t>
        </is>
      </c>
    </row>
    <row r="28" ht="15" customHeight="1" s="66">
      <c r="A28" s="98" t="inlineStr">
        <is>
          <t>All lines are reported figures from the Form 10-Q balance sheet. Two airline-specific dynamics for the Berkshire read: (1) the air traffic liability rose $7.2B → $10.7B in the quarter as customers prepaid for summer travel — an interest-free, insurance-float-like source of funding; (2) Delta carries ~$9.1B of net debt against ~$20.4B of equity, the capital-intensive profile that made Buffett call his 2008-2020 airline bets a mistake. Note total debt excludes operating lease liabilities. Source: DAL Form 10-Q, Condensed Consolidated Balance Sheets.</t>
        </is>
      </c>
    </row>
    <row r="29" ht="15" customHeight="1" s="66"/>
    <row r="30" ht="15" customHeight="1" s="66"/>
    <row r="31" ht="15" customHeight="1" s="66"/>
    <row r="32" ht="15" customHeight="1" s="66"/>
  </sheetData>
  <mergeCells count="3">
    <mergeCell ref="A1:D1"/>
    <mergeCell ref="A2:D2"/>
    <mergeCell ref="A28:D3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&amp;K3C3F45Balance Sheet&amp;R&amp;8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J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2" customWidth="1" style="65" min="1" max="1"/>
    <col width="12" customWidth="1" style="65" min="2" max="6"/>
    <col width="10" customWidth="1" style="65" min="7" max="7"/>
  </cols>
  <sheetData>
    <row r="1" ht="25.5" customHeight="1" s="66">
      <c r="A1" s="76" t="inlineStr">
        <is>
          <t>Cash Flow Statement (Condensed)</t>
        </is>
      </c>
      <c r="H1" s="77" t="n"/>
      <c r="I1" s="77" t="n"/>
      <c r="J1" s="77" t="n"/>
    </row>
    <row r="2" ht="15" customHeight="1" s="66">
      <c r="A2" s="78" t="inlineStr">
        <is>
          <t>$ in millions. FY2023–FY2025 (Delta 8-K) and Q1 2025 &amp; Q1 2026 reported (Form 10-Q). Free cash flow computed.</t>
        </is>
      </c>
      <c r="H2" s="77" t="n"/>
      <c r="I2" s="77" t="n"/>
      <c r="J2" s="77" t="n"/>
    </row>
    <row r="3" ht="15" customHeight="1" s="66">
      <c r="A3" s="77" t="n"/>
      <c r="B3" s="77" t="n"/>
      <c r="C3" s="77" t="n"/>
      <c r="D3" s="77" t="n"/>
      <c r="E3" s="77" t="n"/>
      <c r="F3" s="77" t="n"/>
      <c r="G3" s="77" t="n"/>
      <c r="H3" s="77" t="n"/>
      <c r="I3" s="77" t="n"/>
      <c r="J3" s="77" t="n"/>
    </row>
    <row r="4" ht="24" customHeight="1" s="66">
      <c r="A4" s="79" t="inlineStr">
        <is>
          <t>($M)</t>
        </is>
      </c>
      <c r="B4" s="79" t="inlineStr">
        <is>
          <t>FY2023</t>
        </is>
      </c>
      <c r="C4" s="79" t="inlineStr">
        <is>
          <t>FY2024</t>
        </is>
      </c>
      <c r="D4" s="79" t="inlineStr">
        <is>
          <t>FY2025</t>
        </is>
      </c>
      <c r="E4" s="80" t="inlineStr">
        <is>
          <t>Q1 2025</t>
        </is>
      </c>
      <c r="F4" s="80" t="inlineStr">
        <is>
          <t>Q1 2026</t>
        </is>
      </c>
      <c r="G4" s="80" t="inlineStr">
        <is>
          <t>YoY (Q1)</t>
        </is>
      </c>
      <c r="H4" s="77" t="n"/>
      <c r="I4" s="77" t="n"/>
      <c r="J4" s="77" t="n"/>
    </row>
    <row r="5" ht="15" customHeight="1" s="66">
      <c r="A5" s="71" t="inlineStr">
        <is>
          <t>Net cash from operating activities</t>
        </is>
      </c>
      <c r="B5" s="86" t="n">
        <v>6464</v>
      </c>
      <c r="C5" s="86" t="n">
        <v>8025</v>
      </c>
      <c r="D5" s="86" t="n">
        <v>8342</v>
      </c>
      <c r="E5" s="105" t="n">
        <v>2378</v>
      </c>
      <c r="F5" s="105" t="n">
        <v>2432</v>
      </c>
      <c r="G5" s="85" t="n">
        <v>0.022708158116064</v>
      </c>
      <c r="H5" s="77" t="n"/>
      <c r="I5" s="77" t="n"/>
      <c r="J5" s="77" t="n"/>
    </row>
    <row r="6" ht="15" customHeight="1" s="66">
      <c r="A6" s="81" t="inlineStr">
        <is>
          <t>Capex — flight equipment</t>
        </is>
      </c>
      <c r="B6" s="82" t="n"/>
      <c r="C6" s="82" t="n"/>
      <c r="D6" s="93" t="n"/>
      <c r="E6" s="84" t="n">
        <v>-987</v>
      </c>
      <c r="F6" s="84" t="n">
        <v>-1000</v>
      </c>
      <c r="G6" s="77" t="n"/>
      <c r="H6" s="77" t="n"/>
      <c r="I6" s="77" t="n"/>
      <c r="J6" s="77" t="n"/>
    </row>
    <row r="7" ht="15" customHeight="1" s="66">
      <c r="A7" s="81" t="inlineStr">
        <is>
          <t>Capex — ground property &amp; other</t>
        </is>
      </c>
      <c r="B7" s="82" t="n"/>
      <c r="C7" s="82" t="n"/>
      <c r="D7" s="93" t="n"/>
      <c r="E7" s="84" t="n">
        <v>-237</v>
      </c>
      <c r="F7" s="84" t="n">
        <v>-200</v>
      </c>
      <c r="G7" s="77" t="n"/>
      <c r="H7" s="77" t="n"/>
      <c r="I7" s="77" t="n"/>
      <c r="J7" s="77" t="n"/>
    </row>
    <row r="8" ht="15" customHeight="1" s="66">
      <c r="A8" s="90" t="inlineStr">
        <is>
          <t>Gross capital expenditures</t>
        </is>
      </c>
      <c r="B8" s="88" t="n">
        <v>-5318</v>
      </c>
      <c r="C8" s="88" t="n">
        <v>-5140</v>
      </c>
      <c r="D8" s="88" t="n">
        <v>-4499</v>
      </c>
      <c r="E8" s="87" t="n">
        <v>-1224</v>
      </c>
      <c r="F8" s="87" t="n">
        <v>-1200</v>
      </c>
      <c r="G8" s="77" t="n"/>
      <c r="H8" s="77" t="n"/>
      <c r="I8" s="77" t="n"/>
      <c r="J8" s="77" t="n"/>
    </row>
    <row r="9" ht="15" customHeight="1" s="66">
      <c r="A9" s="106" t="inlineStr">
        <is>
          <t>Free cash flow (OCF − gross capex)</t>
        </is>
      </c>
      <c r="B9" s="89" t="n">
        <v>1146</v>
      </c>
      <c r="C9" s="89" t="n">
        <v>2885</v>
      </c>
      <c r="D9" s="89" t="n">
        <v>3843</v>
      </c>
      <c r="E9" s="87" t="n">
        <v>1154</v>
      </c>
      <c r="F9" s="87" t="n">
        <v>1232</v>
      </c>
      <c r="G9" s="77" t="n"/>
      <c r="H9" s="77" t="n"/>
      <c r="I9" s="77" t="n"/>
      <c r="J9" s="77" t="n"/>
    </row>
    <row r="10" ht="15" customHeight="1" s="66">
      <c r="A10" s="81" t="inlineStr">
        <is>
          <t>Free cash flow (Delta reported, adjusted)</t>
        </is>
      </c>
      <c r="B10" s="88" t="n">
        <v>2000</v>
      </c>
      <c r="C10" s="88" t="n">
        <v>3400</v>
      </c>
      <c r="D10" s="88" t="n">
        <v>4600</v>
      </c>
      <c r="E10" s="77" t="n"/>
      <c r="F10" s="77" t="n"/>
      <c r="G10" s="77" t="n"/>
      <c r="H10" s="77" t="n"/>
      <c r="I10" s="77" t="n"/>
      <c r="J10" s="77" t="n"/>
    </row>
    <row r="11" ht="15" customHeight="1" s="66">
      <c r="A11" s="81" t="inlineStr">
        <is>
          <t>Payments on debt &amp; finance leases</t>
        </is>
      </c>
      <c r="B11" s="88" t="n">
        <v>-4100</v>
      </c>
      <c r="C11" s="88" t="n">
        <v>-4000</v>
      </c>
      <c r="D11" s="88" t="n">
        <v>-4800</v>
      </c>
      <c r="E11" s="84" t="n">
        <v>-531</v>
      </c>
      <c r="F11" s="84" t="n">
        <v>-1564</v>
      </c>
      <c r="G11" s="77" t="n"/>
      <c r="H11" s="77" t="n"/>
      <c r="I11" s="77" t="n"/>
      <c r="J11" s="77" t="n"/>
    </row>
    <row r="12" ht="15" customHeight="1" s="66">
      <c r="A12" s="81" t="inlineStr">
        <is>
          <t>Dividends paid</t>
        </is>
      </c>
      <c r="B12" s="88" t="n">
        <v>-166</v>
      </c>
      <c r="C12" s="88" t="n">
        <v>-385</v>
      </c>
      <c r="D12" s="88" t="n">
        <v>-470</v>
      </c>
      <c r="E12" s="84" t="n">
        <v>-99</v>
      </c>
      <c r="F12" s="84" t="n">
        <v>-129</v>
      </c>
      <c r="G12" s="77" t="n"/>
      <c r="H12" s="77" t="n"/>
      <c r="I12" s="77" t="n"/>
      <c r="J12" s="77" t="n"/>
    </row>
    <row r="13" ht="15" customHeight="1" s="66">
      <c r="A13" s="81" t="inlineStr">
        <is>
          <t>Share repurchases</t>
        </is>
      </c>
      <c r="B13" s="88" t="n">
        <v>0</v>
      </c>
      <c r="C13" s="88" t="n">
        <v>0</v>
      </c>
      <c r="D13" s="88" t="n">
        <v>0</v>
      </c>
      <c r="E13" s="84" t="n">
        <v>0</v>
      </c>
      <c r="F13" s="84" t="n">
        <v>0</v>
      </c>
      <c r="G13" s="77" t="n"/>
      <c r="H13" s="77" t="n"/>
      <c r="I13" s="77" t="n"/>
      <c r="J13" s="77" t="n"/>
    </row>
    <row r="14" ht="15" customHeight="1" s="66">
      <c r="A14" s="81" t="inlineStr">
        <is>
          <t>Net increase in cash, equiv. &amp; restricted</t>
        </is>
      </c>
      <c r="B14" s="82" t="n"/>
      <c r="C14" s="82" t="n"/>
      <c r="D14" s="93" t="n"/>
      <c r="E14" s="84" t="n">
        <v>520</v>
      </c>
      <c r="F14" s="84" t="n">
        <v>734</v>
      </c>
      <c r="G14" s="77" t="n"/>
      <c r="H14" s="77" t="n"/>
      <c r="I14" s="77" t="n"/>
      <c r="J14" s="77" t="n"/>
    </row>
    <row r="15" ht="15" customHeight="1" s="66">
      <c r="A15" s="77" t="n"/>
      <c r="B15" s="82" t="n"/>
      <c r="C15" s="82" t="n"/>
      <c r="D15" s="93" t="n"/>
      <c r="E15" s="77" t="n"/>
      <c r="F15" s="77" t="n"/>
      <c r="G15" s="77" t="n"/>
      <c r="H15" s="77" t="n"/>
      <c r="I15" s="77" t="n"/>
      <c r="J15" s="77" t="n"/>
    </row>
    <row r="16" ht="15" customHeight="1" s="66">
      <c r="A16" s="98" t="inlineStr">
        <is>
          <t>The cash engine is intact even with the headline loss: operating cash flow rose to $2.4B and free cash flow (OCF less ~$1.2B gross capex) was ~$1.2B in the seasonally weak first quarter; Delta directed cash to deleveraging ($1.6B of debt &amp; finance-lease payments) and a $129M dividend. On a full-year basis OCF has climbed from $6.5B (FY2023) to $8.3B (FY2025) while gross capex fell, lifting free cash flow. Delta also reports an ADJUSTED free cash flow metric — ~$4.6B FY2025 (record), ~$3.4B FY2024, ~$2.0B FY2023 — which adjusts for financed aircraft and other items; that is the figure Delta headlines. Delta paid NO buybacks 2023–2025; it authorized a new $1B repurchase program in June 2026 (undeployed). FY debt-paydown and dividend lines are approximate — reconcile to the 10-K. Source: DAL Form 10-Q &amp; 8-K cash-flow statements.</t>
        </is>
      </c>
      <c r="H16" s="77" t="n"/>
      <c r="I16" s="77" t="n"/>
      <c r="J16" s="77" t="n"/>
    </row>
    <row r="17" ht="15" customHeight="1" s="66">
      <c r="H17" s="77" t="n"/>
      <c r="I17" s="77" t="n"/>
      <c r="J17" s="77" t="n"/>
    </row>
    <row r="18" ht="15" customHeight="1" s="66">
      <c r="H18" s="77" t="n"/>
      <c r="I18" s="77" t="n"/>
      <c r="J18" s="77" t="n"/>
    </row>
    <row r="19" ht="15" customHeight="1" s="66">
      <c r="H19" s="77" t="n"/>
      <c r="I19" s="77" t="n"/>
      <c r="J19" s="77" t="n"/>
    </row>
    <row r="20" ht="15" customHeight="1" s="66">
      <c r="H20" s="77" t="n"/>
      <c r="I20" s="77" t="n"/>
      <c r="J20" s="77" t="n"/>
    </row>
    <row r="21" ht="15" customHeight="1" s="66">
      <c r="H21" s="77" t="n"/>
      <c r="I21" s="77" t="n"/>
      <c r="J21" s="77" t="n"/>
    </row>
    <row r="22" ht="15" customHeight="1" s="66">
      <c r="A22" s="77" t="n"/>
      <c r="B22" s="77" t="n"/>
      <c r="C22" s="77" t="n"/>
      <c r="D22" s="77" t="n"/>
      <c r="E22" s="77" t="n"/>
      <c r="F22" s="77" t="n"/>
      <c r="G22" s="77" t="n"/>
      <c r="H22" s="77" t="n"/>
      <c r="I22" s="77" t="n"/>
      <c r="J22" s="77" t="n"/>
    </row>
    <row r="23" ht="15" customHeight="1" s="66">
      <c r="A23" s="77" t="n"/>
      <c r="B23" s="77" t="n"/>
      <c r="C23" s="77" t="n"/>
      <c r="D23" s="77" t="n"/>
      <c r="E23" s="77" t="n"/>
      <c r="F23" s="77" t="n"/>
      <c r="G23" s="77" t="n"/>
      <c r="H23" s="77" t="n"/>
      <c r="I23" s="77" t="n"/>
      <c r="J23" s="77" t="n"/>
    </row>
    <row r="24" ht="15" customHeight="1" s="66">
      <c r="A24" s="77" t="n"/>
      <c r="B24" s="77" t="n"/>
      <c r="C24" s="77" t="n"/>
      <c r="D24" s="77" t="n"/>
      <c r="E24" s="77" t="n"/>
      <c r="F24" s="77" t="n"/>
      <c r="G24" s="77" t="n"/>
      <c r="H24" s="77" t="n"/>
      <c r="I24" s="77" t="n"/>
      <c r="J24" s="77" t="n"/>
    </row>
    <row r="25" ht="15" customHeight="1" s="66">
      <c r="A25" s="77" t="n"/>
      <c r="B25" s="77" t="n"/>
      <c r="C25" s="77" t="n"/>
      <c r="D25" s="77" t="n"/>
      <c r="E25" s="77" t="n"/>
      <c r="F25" s="77" t="n"/>
      <c r="G25" s="77" t="n"/>
      <c r="H25" s="77" t="n"/>
      <c r="I25" s="77" t="n"/>
      <c r="J25" s="77" t="n"/>
    </row>
    <row r="26" ht="15" customHeight="1" s="66">
      <c r="A26" s="77" t="n"/>
      <c r="B26" s="77" t="n"/>
      <c r="C26" s="77" t="n"/>
      <c r="D26" s="77" t="n"/>
      <c r="E26" s="77" t="n"/>
      <c r="F26" s="77" t="n"/>
      <c r="G26" s="77" t="n"/>
      <c r="H26" s="77" t="n"/>
      <c r="I26" s="77" t="n"/>
      <c r="J26" s="77" t="n"/>
    </row>
    <row r="27" ht="15" customHeight="1" s="66">
      <c r="A27" s="77" t="n"/>
      <c r="B27" s="77" t="n"/>
      <c r="C27" s="77" t="n"/>
      <c r="D27" s="77" t="n"/>
      <c r="E27" s="77" t="n"/>
      <c r="F27" s="77" t="n"/>
      <c r="G27" s="77" t="n"/>
      <c r="H27" s="77" t="n"/>
      <c r="I27" s="77" t="n"/>
      <c r="J27" s="77" t="n"/>
    </row>
    <row r="28" ht="15" customHeight="1" s="66">
      <c r="A28" s="77" t="n"/>
      <c r="B28" s="77" t="n"/>
      <c r="C28" s="77" t="n"/>
      <c r="D28" s="77" t="n"/>
      <c r="E28" s="77" t="n"/>
      <c r="F28" s="77" t="n"/>
      <c r="G28" s="77" t="n"/>
      <c r="H28" s="77" t="n"/>
      <c r="I28" s="77" t="n"/>
      <c r="J28" s="77" t="n"/>
    </row>
    <row r="29" ht="15" customHeight="1" s="66">
      <c r="A29" s="77" t="n"/>
      <c r="B29" s="77" t="n"/>
      <c r="C29" s="77" t="n"/>
      <c r="D29" s="77" t="n"/>
      <c r="E29" s="77" t="n"/>
      <c r="F29" s="77" t="n"/>
      <c r="G29" s="77" t="n"/>
      <c r="H29" s="77" t="n"/>
      <c r="I29" s="77" t="n"/>
      <c r="J29" s="77" t="n"/>
    </row>
    <row r="30" ht="15" customHeight="1" s="66">
      <c r="A30" s="77" t="n"/>
      <c r="B30" s="77" t="n"/>
      <c r="C30" s="77" t="n"/>
      <c r="D30" s="77" t="n"/>
      <c r="E30" s="77" t="n"/>
      <c r="F30" s="77" t="n"/>
      <c r="G30" s="77" t="n"/>
      <c r="H30" s="77" t="n"/>
      <c r="I30" s="77" t="n"/>
      <c r="J30" s="77" t="n"/>
    </row>
    <row r="31" ht="15" customHeight="1" s="66">
      <c r="A31" s="77" t="n"/>
      <c r="B31" s="77" t="n"/>
      <c r="C31" s="77" t="n"/>
      <c r="D31" s="77" t="n"/>
      <c r="E31" s="77" t="n"/>
      <c r="F31" s="77" t="n"/>
      <c r="G31" s="77" t="n"/>
      <c r="H31" s="77" t="n"/>
      <c r="I31" s="77" t="n"/>
      <c r="J31" s="77" t="n"/>
    </row>
    <row r="32" ht="15" customHeight="1" s="66">
      <c r="A32" s="77" t="n"/>
      <c r="B32" s="77" t="n"/>
      <c r="C32" s="77" t="n"/>
      <c r="D32" s="77" t="n"/>
      <c r="E32" s="77" t="n"/>
      <c r="F32" s="77" t="n"/>
      <c r="G32" s="77" t="n"/>
      <c r="H32" s="77" t="n"/>
      <c r="I32" s="77" t="n"/>
      <c r="J32" s="77" t="n"/>
    </row>
    <row r="33" ht="15" customHeight="1" s="66">
      <c r="A33" s="77" t="n"/>
      <c r="B33" s="77" t="n"/>
      <c r="C33" s="77" t="n"/>
      <c r="D33" s="77" t="n"/>
      <c r="E33" s="77" t="n"/>
      <c r="F33" s="77" t="n"/>
      <c r="G33" s="77" t="n"/>
      <c r="H33" s="77" t="n"/>
      <c r="I33" s="77" t="n"/>
      <c r="J33" s="77" t="n"/>
    </row>
    <row r="34" ht="15" customHeight="1" s="66">
      <c r="A34" s="77" t="n"/>
      <c r="B34" s="77" t="n"/>
      <c r="C34" s="77" t="n"/>
      <c r="D34" s="77" t="n"/>
      <c r="E34" s="77" t="n"/>
      <c r="F34" s="77" t="n"/>
      <c r="G34" s="77" t="n"/>
      <c r="H34" s="77" t="n"/>
      <c r="I34" s="77" t="n"/>
      <c r="J34" s="77" t="n"/>
    </row>
    <row r="35" ht="15" customHeight="1" s="66">
      <c r="A35" s="77" t="n"/>
      <c r="B35" s="77" t="n"/>
      <c r="C35" s="77" t="n"/>
      <c r="D35" s="77" t="n"/>
      <c r="E35" s="77" t="n"/>
      <c r="F35" s="77" t="n"/>
      <c r="G35" s="77" t="n"/>
      <c r="H35" s="77" t="n"/>
      <c r="I35" s="77" t="n"/>
      <c r="J35" s="77" t="n"/>
    </row>
    <row r="36" ht="15" customHeight="1" s="66">
      <c r="A36" s="77" t="n"/>
      <c r="B36" s="77" t="n"/>
      <c r="C36" s="77" t="n"/>
      <c r="D36" s="77" t="n"/>
      <c r="E36" s="77" t="n"/>
      <c r="F36" s="77" t="n"/>
      <c r="G36" s="77" t="n"/>
      <c r="H36" s="77" t="n"/>
      <c r="I36" s="77" t="n"/>
      <c r="J36" s="77" t="n"/>
    </row>
    <row r="37" ht="15" customHeight="1" s="66">
      <c r="A37" s="77" t="n"/>
      <c r="B37" s="77" t="n"/>
      <c r="C37" s="77" t="n"/>
      <c r="D37" s="77" t="n"/>
      <c r="E37" s="77" t="n"/>
      <c r="F37" s="77" t="n"/>
      <c r="G37" s="77" t="n"/>
      <c r="H37" s="77" t="n"/>
      <c r="I37" s="77" t="n"/>
      <c r="J37" s="77" t="n"/>
    </row>
    <row r="38" ht="15" customHeight="1" s="66">
      <c r="A38" s="77" t="n"/>
      <c r="B38" s="77" t="n"/>
      <c r="C38" s="77" t="n"/>
      <c r="D38" s="77" t="n"/>
      <c r="E38" s="77" t="n"/>
      <c r="F38" s="77" t="n"/>
      <c r="G38" s="77" t="n"/>
      <c r="H38" s="77" t="n"/>
      <c r="I38" s="77" t="n"/>
      <c r="J38" s="77" t="n"/>
    </row>
    <row r="39" ht="15" customHeight="1" s="66">
      <c r="A39" s="77" t="n"/>
      <c r="B39" s="77" t="n"/>
      <c r="C39" s="77" t="n"/>
      <c r="D39" s="77" t="n"/>
      <c r="E39" s="77" t="n"/>
      <c r="F39" s="77" t="n"/>
      <c r="G39" s="77" t="n"/>
      <c r="H39" s="77" t="n"/>
      <c r="I39" s="77" t="n"/>
      <c r="J39" s="77" t="n"/>
    </row>
    <row r="40" ht="15" customHeight="1" s="66">
      <c r="A40" s="77" t="n"/>
      <c r="B40" s="77" t="n"/>
      <c r="C40" s="77" t="n"/>
      <c r="D40" s="77" t="n"/>
      <c r="E40" s="77" t="n"/>
      <c r="F40" s="77" t="n"/>
      <c r="G40" s="77" t="n"/>
      <c r="H40" s="77" t="n"/>
      <c r="I40" s="77" t="n"/>
      <c r="J40" s="77" t="n"/>
    </row>
  </sheetData>
  <mergeCells count="3">
    <mergeCell ref="A16:G21"/>
    <mergeCell ref="A2:G2"/>
    <mergeCell ref="A1:G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&amp;K3C3F45Cash Flow Statement&amp;R&amp;8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1"/>
  </sheetPr>
  <dimension ref="A1:K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65" min="1" max="1"/>
    <col width="9" customWidth="1" style="65" min="2" max="10"/>
    <col width="10" customWidth="1" style="65" min="11" max="11"/>
  </cols>
  <sheetData>
    <row r="1" ht="17.25" customHeight="1" s="66">
      <c r="A1" s="76" t="inlineStr">
        <is>
          <t>Nine-Quarter Cash Flow</t>
        </is>
      </c>
    </row>
    <row r="2" ht="15" customHeight="1" s="66">
      <c r="A2" s="107" t="inlineStr">
        <is>
          <t>$ in millions. Quarterly. Q1'25 and Q1'26 are reported (10-Q); intermediate quarters are Institute estimates that tie to audited FY totals.</t>
        </is>
      </c>
    </row>
    <row r="4" ht="15" customHeight="1" s="66">
      <c r="A4" s="80" t="inlineStr">
        <is>
          <t>($M)</t>
        </is>
      </c>
      <c r="B4" s="80" t="inlineStr">
        <is>
          <t>Q1'24</t>
        </is>
      </c>
      <c r="C4" s="80" t="inlineStr">
        <is>
          <t>Q2'24</t>
        </is>
      </c>
      <c r="D4" s="80" t="inlineStr">
        <is>
          <t>Q3'24</t>
        </is>
      </c>
      <c r="E4" s="80" t="inlineStr">
        <is>
          <t>Q4'24</t>
        </is>
      </c>
      <c r="F4" s="80" t="inlineStr">
        <is>
          <t>Q1'25</t>
        </is>
      </c>
      <c r="G4" s="80" t="inlineStr">
        <is>
          <t>Q2'25</t>
        </is>
      </c>
      <c r="H4" s="80" t="inlineStr">
        <is>
          <t>Q3'25</t>
        </is>
      </c>
      <c r="I4" s="80" t="inlineStr">
        <is>
          <t>Q4'25</t>
        </is>
      </c>
      <c r="J4" s="80" t="inlineStr">
        <is>
          <t>Q1'26</t>
        </is>
      </c>
      <c r="K4" s="80" t="inlineStr">
        <is>
          <t>FY25 chk</t>
        </is>
      </c>
    </row>
    <row r="5" ht="15" customHeight="1" s="66">
      <c r="A5" s="71" t="inlineStr">
        <is>
          <t>Operating cash flow</t>
        </is>
      </c>
      <c r="B5" s="105" t="n">
        <v>2200</v>
      </c>
      <c r="C5" s="105" t="n">
        <v>2400</v>
      </c>
      <c r="D5" s="105" t="n">
        <v>1900</v>
      </c>
      <c r="E5" s="105" t="n">
        <v>1525</v>
      </c>
      <c r="F5" s="105" t="n">
        <v>2378</v>
      </c>
      <c r="G5" s="105" t="n">
        <v>2500</v>
      </c>
      <c r="H5" s="105" t="n">
        <v>1900</v>
      </c>
      <c r="I5" s="105" t="n">
        <v>1564</v>
      </c>
      <c r="J5" s="105" t="n">
        <v>2432</v>
      </c>
      <c r="K5" s="87" t="n">
        <v>8342</v>
      </c>
    </row>
    <row r="6" ht="15" customHeight="1" s="66">
      <c r="A6" s="90" t="inlineStr">
        <is>
          <t>Gross capital expenditures</t>
        </is>
      </c>
      <c r="B6" s="84" t="n">
        <v>-1300</v>
      </c>
      <c r="C6" s="84" t="n">
        <v>-1300</v>
      </c>
      <c r="D6" s="84" t="n">
        <v>-1300</v>
      </c>
      <c r="E6" s="84" t="n">
        <v>-1240</v>
      </c>
      <c r="F6" s="84" t="n">
        <v>-1224</v>
      </c>
      <c r="G6" s="84" t="n">
        <v>-1100</v>
      </c>
      <c r="H6" s="84" t="n">
        <v>-1100</v>
      </c>
      <c r="I6" s="84" t="n">
        <v>-1075</v>
      </c>
      <c r="J6" s="84" t="n">
        <v>-1200</v>
      </c>
      <c r="K6" s="87" t="n">
        <v>-4499</v>
      </c>
    </row>
    <row r="7" ht="15" customHeight="1" s="66">
      <c r="A7" s="71" t="inlineStr">
        <is>
          <t>Free cash flow (OCF − capex)</t>
        </is>
      </c>
      <c r="B7" s="108" t="n">
        <v>900</v>
      </c>
      <c r="C7" s="108" t="n">
        <v>1100</v>
      </c>
      <c r="D7" s="108" t="n">
        <v>600</v>
      </c>
      <c r="E7" s="108" t="n">
        <v>285</v>
      </c>
      <c r="F7" s="108" t="n">
        <v>1154</v>
      </c>
      <c r="G7" s="108" t="n">
        <v>1400</v>
      </c>
      <c r="H7" s="108" t="n">
        <v>800</v>
      </c>
      <c r="I7" s="108" t="n">
        <v>489</v>
      </c>
      <c r="J7" s="108" t="n">
        <v>1232</v>
      </c>
      <c r="K7" s="108" t="n">
        <v>3843</v>
      </c>
    </row>
    <row r="8" ht="15" customHeight="1" s="66">
      <c r="A8" s="90" t="inlineStr">
        <is>
          <t>Debt &amp; finance-lease payments</t>
        </is>
      </c>
      <c r="B8" s="84" t="n">
        <v>-1000</v>
      </c>
      <c r="C8" s="84" t="n">
        <v>-1000</v>
      </c>
      <c r="D8" s="84" t="n">
        <v>-1000</v>
      </c>
      <c r="E8" s="84" t="n">
        <v>-1000</v>
      </c>
      <c r="F8" s="84" t="n">
        <v>-531</v>
      </c>
      <c r="G8" s="84" t="n">
        <v>-1400</v>
      </c>
      <c r="H8" s="84" t="n">
        <v>-1400</v>
      </c>
      <c r="I8" s="84" t="n">
        <v>-1469</v>
      </c>
      <c r="J8" s="84" t="n">
        <v>-1564</v>
      </c>
      <c r="K8" s="87" t="n">
        <v>-4800</v>
      </c>
    </row>
    <row r="9" ht="15" customHeight="1" s="66">
      <c r="A9" s="90" t="inlineStr">
        <is>
          <t>Dividends paid</t>
        </is>
      </c>
      <c r="B9" s="84" t="n">
        <v>-64</v>
      </c>
      <c r="C9" s="84" t="n">
        <v>-97</v>
      </c>
      <c r="D9" s="84" t="n">
        <v>-97</v>
      </c>
      <c r="E9" s="84" t="n">
        <v>-127</v>
      </c>
      <c r="F9" s="84" t="n">
        <v>-99</v>
      </c>
      <c r="G9" s="84" t="n">
        <v>-123</v>
      </c>
      <c r="H9" s="84" t="n">
        <v>-123</v>
      </c>
      <c r="I9" s="84" t="n">
        <v>-125</v>
      </c>
      <c r="J9" s="84" t="n">
        <v>-129</v>
      </c>
      <c r="K9" s="87" t="n">
        <v>-470</v>
      </c>
    </row>
    <row r="10" ht="15" customHeight="1" s="66">
      <c r="A10" s="90" t="inlineStr">
        <is>
          <t>Share repurchases</t>
        </is>
      </c>
      <c r="B10" s="84" t="n">
        <v>0</v>
      </c>
      <c r="C10" s="84" t="n">
        <v>0</v>
      </c>
      <c r="D10" s="84" t="n">
        <v>0</v>
      </c>
      <c r="E10" s="84" t="n">
        <v>0</v>
      </c>
      <c r="F10" s="84" t="n">
        <v>0</v>
      </c>
      <c r="G10" s="84" t="n">
        <v>0</v>
      </c>
      <c r="H10" s="84" t="n">
        <v>0</v>
      </c>
      <c r="I10" s="84" t="n">
        <v>0</v>
      </c>
      <c r="J10" s="84" t="n">
        <v>0</v>
      </c>
      <c r="K10" s="87" t="n">
        <v>0</v>
      </c>
    </row>
    <row r="12" ht="15" customHeight="1" s="66">
      <c r="A12" s="98" t="inlineStr">
        <is>
          <t>Nine quarters tell the deleveraging story cleanly: through every quarter Delta converts operating cash into free cash flow, then sends it almost entirely to PAYING DOWN DEBT — not to buybacks (zero, 2024–2026) and only a small, growing dividend. Free cash flow is seasonal (Q1–Q2 strong on advance bookings, Q4 lighter) but positive across the cycle; the FY25 check column ties the four 2025 quarters to the ~$8.3B operating-cash and ~$4.5B gross-capex full-year figures. Delta authorized a new $1B buyback in June 2026 (undeployed at quarter-end). Intermediate quarters are Institute estimates calibrated to audited annual totals; reconcile to each 10-Q/10-K before publishing. Compare to Alphabet, whose nine-quarter table shows the mirror image — capex rising into AI, with buybacks and a new dividend as the uses of cash.</t>
        </is>
      </c>
    </row>
    <row r="13" ht="15" customHeight="1" s="66"/>
    <row r="14" ht="15" customHeight="1" s="66"/>
    <row r="15" ht="15" customHeight="1" s="66"/>
    <row r="16" ht="15" customHeight="1" s="66"/>
    <row r="17" ht="15" customHeight="1" s="66"/>
    <row r="18" ht="15" customHeight="1" s="66"/>
    <row r="19" ht="15" customHeight="1" s="66"/>
  </sheetData>
  <mergeCells count="3">
    <mergeCell ref="A2:K2"/>
    <mergeCell ref="A1:K1"/>
    <mergeCell ref="A12:K19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&amp;K3C3F45Nine-Qtr Cash Flow&amp;R&amp;8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D2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65" min="1" max="1"/>
    <col width="14" customWidth="1" style="65" min="2" max="2"/>
    <col width="50" customWidth="1" style="65" min="3" max="3"/>
    <col width="3" customWidth="1" style="65" min="4" max="4"/>
  </cols>
  <sheetData>
    <row r="1" ht="25.5" customHeight="1" s="66">
      <c r="A1" s="99" t="inlineStr">
        <is>
          <t>Liquidity, Debt &amp; the Float</t>
        </is>
      </c>
    </row>
    <row r="2" ht="15" customHeight="1" s="66">
      <c r="A2" s="78" t="inlineStr">
        <is>
          <t>$ in millions. The capital structure — and the air-traffic-liability float Buffett would recognize.</t>
        </is>
      </c>
    </row>
    <row r="5" ht="15" customHeight="1" s="66">
      <c r="A5" s="90" t="inlineStr">
        <is>
          <t>Cash &amp; cash equivalents (Mar 31 2026)</t>
        </is>
      </c>
      <c r="B5" s="88" t="n">
        <v>5053</v>
      </c>
    </row>
    <row r="6" ht="15" customHeight="1" s="66">
      <c r="A6" s="90" t="inlineStr">
        <is>
          <t>Current maturities of debt &amp; finance leases</t>
        </is>
      </c>
      <c r="B6" s="88" t="n">
        <v>3088</v>
      </c>
    </row>
    <row r="7" ht="15" customHeight="1" s="66">
      <c r="A7" s="90" t="inlineStr">
        <is>
          <t>Debt &amp; finance leases (noncurrent)</t>
        </is>
      </c>
      <c r="B7" s="88" t="n">
        <v>11076</v>
      </c>
    </row>
    <row r="8" ht="15" customHeight="1" s="66">
      <c r="A8" s="71" t="inlineStr">
        <is>
          <t>Total debt &amp; finance leases</t>
        </is>
      </c>
      <c r="B8" s="101">
        <f>B6+B7</f>
        <v/>
      </c>
    </row>
    <row r="9" ht="15" customHeight="1" s="66">
      <c r="A9" s="71" t="inlineStr">
        <is>
          <t>Net debt (total debt - cash)</t>
        </is>
      </c>
      <c r="B9" s="103">
        <f>B8-B5</f>
        <v/>
      </c>
      <c r="C9" s="107" t="inlineStr">
        <is>
          <t>The leverage a quality buyer must underwrite</t>
        </is>
      </c>
    </row>
    <row r="10" ht="15" customHeight="1" s="66">
      <c r="A10" s="90" t="inlineStr">
        <is>
          <t>Total stockholders' equity</t>
        </is>
      </c>
      <c r="B10" s="88" t="n">
        <v>20376</v>
      </c>
    </row>
    <row r="11" ht="15" customHeight="1" s="66">
      <c r="A11" s="71" t="inlineStr">
        <is>
          <t>Net debt / equity</t>
        </is>
      </c>
      <c r="B11" s="109">
        <f>B9/B10</f>
        <v/>
      </c>
    </row>
    <row r="12" ht="15" customHeight="1" s="66">
      <c r="A12" s="65" t="inlineStr">
        <is>
          <t>FY2025 EBITDA (approx.)</t>
        </is>
      </c>
      <c r="B12" s="110" t="n">
        <v>8300</v>
      </c>
      <c r="C12" s="111" t="inlineStr">
        <is>
          <t>Operating income + D&amp;A; ~$8.3B (FY2025)</t>
        </is>
      </c>
    </row>
    <row r="13" ht="15" customHeight="1" s="66">
      <c r="A13" s="71" t="inlineStr">
        <is>
          <t>Net debt / EBITDA</t>
        </is>
      </c>
      <c r="B13" s="112">
        <f>B9/B12</f>
        <v/>
      </c>
      <c r="C13" s="111" t="inlineStr">
        <is>
          <t>~1.1x — low leverage for the sector</t>
        </is>
      </c>
    </row>
    <row r="15" ht="15" customHeight="1" s="66">
      <c r="A15" s="71" t="inlineStr">
        <is>
          <t>The float</t>
        </is>
      </c>
    </row>
    <row r="16" ht="15" customHeight="1" s="66">
      <c r="A16" s="90" t="inlineStr">
        <is>
          <t>Air traffic liability (Dec 31 2025)</t>
        </is>
      </c>
      <c r="B16" s="88" t="n">
        <v>7157</v>
      </c>
    </row>
    <row r="17" ht="15" customHeight="1" s="66">
      <c r="A17" s="90" t="inlineStr">
        <is>
          <t>Air traffic liability (Mar 31 2026)</t>
        </is>
      </c>
      <c r="B17" s="88" t="n">
        <v>10742</v>
      </c>
    </row>
    <row r="18" ht="15" customHeight="1" s="66">
      <c r="A18" s="71" t="inlineStr">
        <is>
          <t>Quarterly increase in the float</t>
        </is>
      </c>
      <c r="B18" s="110">
        <f>B17-B16</f>
        <v/>
      </c>
      <c r="C18" s="111" t="inlineStr">
        <is>
          <t>Interest-free cash from customers prepaying travel</t>
        </is>
      </c>
    </row>
    <row r="19" ht="15" customHeight="1" s="66"/>
    <row r="20" ht="15" customHeight="1" s="66">
      <c r="A20" s="113" t="inlineStr">
        <is>
          <t>Two things a Berkshire reader cares about. First, leverage: Delta carries ~$9.1B of net debt — about 0.45x equity and ~1.1x EBITDA — the capital intensity that defines airlines and that Buffett spent decades avoiding. The bet is that a deleveraging, premium-skewing Delta has broken the industry's boom-bust pattern. Second, the float: the air traffic liability — cash collected for flights not yet flown — jumped $3.6B in the quarter to $10.7B. It is interest-free funding that grows into the summer, structurally similar to insurance float, the engine Buffett built Berkshire on. Note this excludes operating lease liabilities and the SkyMiles deferred-revenue balance. Source: DAL Form 10-Q balance sheet &amp; debt footnotes.</t>
        </is>
      </c>
    </row>
    <row r="21" ht="15" customHeight="1" s="66"/>
    <row r="22" ht="15" customHeight="1" s="66"/>
    <row r="23" ht="15" customHeight="1" s="66"/>
    <row r="24" ht="15" customHeight="1" s="66"/>
  </sheetData>
  <mergeCells count="3">
    <mergeCell ref="A20:D24"/>
    <mergeCell ref="A1:D1"/>
    <mergeCell ref="A2:D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&amp;K3C3F45Liquidity &amp; Debt&amp;R&amp;8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1"/>
  </sheetPr>
  <dimension ref="A1:D2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2" customWidth="1" style="65" min="1" max="1"/>
    <col width="14" customWidth="1" style="65" min="2" max="2"/>
    <col width="48" customWidth="1" style="65" min="3" max="3"/>
    <col width="3" customWidth="1" style="65" min="4" max="4"/>
  </cols>
  <sheetData>
    <row r="1" ht="25.5" customHeight="1" s="66">
      <c r="A1" s="99" t="inlineStr">
        <is>
          <t>Returns &amp; Capital Quality</t>
        </is>
      </c>
    </row>
    <row r="2" ht="15" customHeight="1" s="66">
      <c r="A2" s="78" t="inlineStr">
        <is>
          <t>$ in millions. The mirror image of a capital-light compounder — the Berkshire read.</t>
        </is>
      </c>
    </row>
    <row r="5" ht="15" customHeight="1" s="66">
      <c r="A5" s="90" t="inlineStr">
        <is>
          <t>Q1 2026 operating income</t>
        </is>
      </c>
      <c r="B5" s="88" t="n">
        <v>501</v>
      </c>
    </row>
    <row r="6" ht="15" customHeight="1" s="66">
      <c r="A6" s="90" t="inlineStr">
        <is>
          <t>Q1 2026 operating revenue</t>
        </is>
      </c>
      <c r="B6" s="88" t="n">
        <v>15854</v>
      </c>
    </row>
    <row r="7" ht="15" customHeight="1" s="66">
      <c r="A7" s="71" t="inlineStr">
        <is>
          <t>Operating margin (Q1, seasonally weak)</t>
        </is>
      </c>
      <c r="B7" s="91">
        <f>B5/B6</f>
        <v/>
      </c>
      <c r="C7" s="107" t="inlineStr">
        <is>
          <t>Thin margins; Q1 is Delta's weakest quarter</t>
        </is>
      </c>
    </row>
    <row r="8" ht="15" customHeight="1" s="66">
      <c r="A8" s="90" t="inlineStr">
        <is>
          <t>Less: Q1 mark-to-market investment loss</t>
        </is>
      </c>
      <c r="B8" s="88" t="n">
        <v>-550</v>
      </c>
      <c r="C8" s="107" t="inlineStr">
        <is>
          <t>Below the line — turned op income into a net loss</t>
        </is>
      </c>
    </row>
    <row r="9" ht="15" customHeight="1" s="66">
      <c r="A9" s="90" t="inlineStr">
        <is>
          <t>Reported net (loss) / income</t>
        </is>
      </c>
      <c r="B9" s="88" t="n">
        <v>-289</v>
      </c>
      <c r="C9" s="107" t="inlineStr">
        <is>
          <t>Headline is depressed by the markdown, not operations</t>
        </is>
      </c>
    </row>
    <row r="11" ht="15" customHeight="1" s="66">
      <c r="A11" s="90" t="inlineStr">
        <is>
          <t>Total stockholders' equity (Mar 31 2026)</t>
        </is>
      </c>
      <c r="B11" s="88" t="n">
        <v>20376</v>
      </c>
    </row>
    <row r="12" ht="15" customHeight="1" s="66">
      <c r="A12" s="90" t="inlineStr">
        <is>
          <t>Net debt</t>
        </is>
      </c>
      <c r="B12" s="88" t="n">
        <v>9111</v>
      </c>
    </row>
    <row r="13" ht="15" customHeight="1" s="66">
      <c r="A13" s="90" t="inlineStr">
        <is>
          <t>FY2025 free cash flow (record)</t>
        </is>
      </c>
      <c r="B13" s="114" t="n">
        <v>4600</v>
      </c>
      <c r="C13" s="107" t="inlineStr">
        <is>
          <t>~$4.6B — the case for the business</t>
        </is>
      </c>
    </row>
    <row r="14" ht="15" customHeight="1" s="66">
      <c r="A14" s="90" t="inlineStr">
        <is>
          <t>FY2025 pre-tax income (approx.)</t>
        </is>
      </c>
      <c r="B14" s="114" t="n">
        <v>5000</v>
      </c>
    </row>
    <row r="15" ht="15" customHeight="1" s="66">
      <c r="A15" s="71" t="inlineStr">
        <is>
          <t>FY2025 FCF / equity</t>
        </is>
      </c>
      <c r="B15" s="91">
        <f>B13/B11</f>
        <v/>
      </c>
    </row>
    <row r="17" ht="15" customHeight="1" s="66">
      <c r="A17" s="71" t="inlineStr">
        <is>
          <t>The read</t>
        </is>
      </c>
    </row>
    <row r="18" ht="15" customHeight="1" s="66">
      <c r="A18" s="98" t="inlineStr">
        <is>
          <t>Delta is the opposite profile to Case 3's Alphabet. Where Google earns ~40% returns on capital with a net-cash balance sheet and a markdown-free core, Delta runs thin operating margins, ~$9.1B of net debt and a fleet that must be constantly recapitalized. So why would Berkshire buy it? Because the investment case is not 'capital-light compounder' — it is 'best-in-class operator in a consolidated, premium-shifting industry, now generating record free cash flow (~$4.6B in FY2025) and deleveraging.' The Q1 net loss is a non-operating, mark-to-market artifact; operating income was positive. Read the headline with care — the same discipline that flagged Alphabet's inflated print flags Delta's depressed one. FY2025 figures are approximate; confirm against the 10-K.</t>
        </is>
      </c>
    </row>
    <row r="19" ht="15" customHeight="1" s="66"/>
    <row r="20" ht="15" customHeight="1" s="66"/>
    <row r="21" ht="15" customHeight="1" s="66"/>
    <row r="22" ht="15" customHeight="1" s="66"/>
    <row r="23" ht="15" customHeight="1" s="66"/>
  </sheetData>
  <mergeCells count="3">
    <mergeCell ref="A1:D1"/>
    <mergeCell ref="A18:D23"/>
    <mergeCell ref="A2:D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&amp;K3C3F45Returns &amp; Capital Quality&amp;R&amp;8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F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65" min="1" max="1"/>
    <col width="13" customWidth="1" style="65" min="2" max="6"/>
  </cols>
  <sheetData>
    <row r="1" ht="17.25" customHeight="1" s="66">
      <c r="A1" s="76" t="inlineStr">
        <is>
          <t>Valuation vs Comparable Airlines</t>
        </is>
      </c>
    </row>
    <row r="2" ht="15" customHeight="1" s="66">
      <c r="A2" s="107" t="inlineStr">
        <is>
          <t>Approximate, mid-June 2026. Market data from public screens (Yahoo/StockAnalysis/GuruFocus); reconcile before publishing.</t>
        </is>
      </c>
    </row>
    <row r="4" ht="23.25" customHeight="1" s="66">
      <c r="A4" s="80" t="inlineStr">
        <is>
          <t>Metric</t>
        </is>
      </c>
      <c r="B4" s="80" t="inlineStr">
        <is>
          <t>Delta (DAL)</t>
        </is>
      </c>
      <c r="C4" s="80" t="inlineStr">
        <is>
          <t>United (UAL)</t>
        </is>
      </c>
      <c r="D4" s="80" t="inlineStr">
        <is>
          <t>American (AAL)</t>
        </is>
      </c>
      <c r="E4" s="80" t="inlineStr">
        <is>
          <t>Southwest (LUV)</t>
        </is>
      </c>
      <c r="F4" s="80" t="inlineStr">
        <is>
          <t>Alaska (ALK)</t>
        </is>
      </c>
    </row>
    <row r="5" ht="15" customHeight="1" s="66">
      <c r="A5" s="71" t="inlineStr">
        <is>
          <t>Market cap ($B)</t>
        </is>
      </c>
      <c r="B5" s="115" t="n">
        <v>46.1</v>
      </c>
      <c r="C5" s="115" t="n">
        <v>38.7</v>
      </c>
      <c r="D5" s="115" t="n">
        <v>9.199999999999999</v>
      </c>
      <c r="E5" s="115" t="n">
        <v>22.2</v>
      </c>
      <c r="F5" s="115" t="n">
        <v>5.5</v>
      </c>
    </row>
    <row r="6" ht="15" customHeight="1" s="66">
      <c r="A6" s="90" t="inlineStr">
        <is>
          <t>Net debt ($B, approx.)</t>
        </is>
      </c>
      <c r="B6" s="116" t="n">
        <v>9.1</v>
      </c>
      <c r="C6" s="116" t="n">
        <v>17</v>
      </c>
      <c r="D6" s="116" t="n">
        <v>26</v>
      </c>
      <c r="E6" s="116" t="n">
        <v>-3.5</v>
      </c>
      <c r="F6" s="116" t="n">
        <v>2</v>
      </c>
    </row>
    <row r="7" ht="15" customHeight="1" s="66">
      <c r="A7" s="71" t="inlineStr">
        <is>
          <t>Enterprise value ($B)</t>
        </is>
      </c>
      <c r="B7" s="117" t="n">
        <v>55.2</v>
      </c>
      <c r="C7" s="117" t="n">
        <v>55.7</v>
      </c>
      <c r="D7" s="117" t="n">
        <v>35.2</v>
      </c>
      <c r="E7" s="117" t="n">
        <v>18.7</v>
      </c>
      <c r="F7" s="117" t="n">
        <v>7.5</v>
      </c>
    </row>
    <row r="8" ht="15" customHeight="1" s="66">
      <c r="A8" s="90" t="inlineStr">
        <is>
          <t>EBITDA (TTM, $B, approx.)</t>
        </is>
      </c>
      <c r="B8" s="116" t="n">
        <v>8.300000000000001</v>
      </c>
      <c r="C8" s="116" t="n">
        <v>9.4</v>
      </c>
      <c r="D8" s="116" t="n">
        <v>5.2</v>
      </c>
      <c r="E8" s="116" t="n">
        <v>2</v>
      </c>
      <c r="F8" s="116" t="n">
        <v>1.2</v>
      </c>
    </row>
    <row r="9" ht="15" customHeight="1" s="66">
      <c r="A9" s="71" t="inlineStr">
        <is>
          <t>EV / EBITDA (×)</t>
        </is>
      </c>
      <c r="B9" s="118" t="n">
        <v>6.65060240963855</v>
      </c>
      <c r="C9" s="118" t="n">
        <v>5.92553191489362</v>
      </c>
      <c r="D9" s="118" t="n">
        <v>6.76923076923077</v>
      </c>
      <c r="E9" s="118" t="n">
        <v>9.35</v>
      </c>
      <c r="F9" s="118" t="n">
        <v>6.25</v>
      </c>
    </row>
    <row r="10" ht="15" customHeight="1" s="66">
      <c r="A10" s="90" t="inlineStr">
        <is>
          <t>Diluted EPS (TTM, GAAP $)</t>
        </is>
      </c>
      <c r="B10" s="96" t="n">
        <v>7.66</v>
      </c>
      <c r="C10" s="96" t="n">
        <v>10.85</v>
      </c>
      <c r="D10" s="96" t="n">
        <v>0.45</v>
      </c>
      <c r="E10" s="96" t="n">
        <v>0.65</v>
      </c>
      <c r="F10" s="96" t="n">
        <v>0.55</v>
      </c>
    </row>
    <row r="11" ht="15" customHeight="1" s="66">
      <c r="A11" s="71" t="inlineStr">
        <is>
          <t>P/E (TTM, ×)</t>
        </is>
      </c>
      <c r="B11" s="119" t="n">
        <v>8.699999999999999</v>
      </c>
      <c r="C11" s="119" t="n">
        <v>9.1</v>
      </c>
      <c r="D11" s="119" t="n">
        <v>76</v>
      </c>
      <c r="E11" s="119" t="n">
        <v>45.1</v>
      </c>
      <c r="F11" s="119" t="n">
        <v>93.8</v>
      </c>
    </row>
    <row r="12" ht="15" customHeight="1" s="66">
      <c r="A12" s="90" t="inlineStr">
        <is>
          <t>Operating margin (FY25, approx.)</t>
        </is>
      </c>
      <c r="B12" s="85" t="n">
        <v>0.092</v>
      </c>
      <c r="C12" s="85" t="n">
        <v>0.094</v>
      </c>
      <c r="D12" s="85" t="n">
        <v>0.045</v>
      </c>
      <c r="E12" s="85" t="n">
        <v>0.02</v>
      </c>
      <c r="F12" s="85" t="n">
        <v>0.04</v>
      </c>
    </row>
    <row r="14" ht="15" customHeight="1" s="66">
      <c r="A14" s="98" t="inlineStr">
        <is>
          <t>The read: on PRICE-TO-EARNINGS Delta and United screen near the bottom of the group (~8-9x) while American, Southwest and Alaska carry optically HUGE P/E multiples (45-94x) — not because the market prizes them but because their earnings are depressed, a tiny denominator. On EV/EBITDA — which strips out that earnings distortion and the differing debt loads — the whole industry sits in the mid-single digits, and Delta (~6.7x) and United (~5.9x) again sit at the low end despite being the two most profitable carriers. So Berkshire bought the highest-quality, best-margin franchise in a consolidated industry at the lowest multiples in it — the opposite of paying up. Net-debt and EBITDA are approximations on differing definitions (some screens lease-adjust EV, lifting Delta toward ~7.8x); market cap and P/E are public-screen values as of ~mid-June 2026. Reconcile to each carrier's latest filing before publishing.</t>
        </is>
      </c>
    </row>
    <row r="15" ht="15" customHeight="1" s="66"/>
    <row r="16" ht="15" customHeight="1" s="66"/>
    <row r="17" ht="15" customHeight="1" s="66"/>
    <row r="18" ht="15" customHeight="1" s="66"/>
    <row r="19" ht="15" customHeight="1" s="66"/>
    <row r="20" ht="15" customHeight="1" s="66"/>
  </sheetData>
  <mergeCells count="3">
    <mergeCell ref="A2:F2"/>
    <mergeCell ref="A1:F1"/>
    <mergeCell ref="A14:F20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&amp;K3C3F45Valuation vs Airlines&amp;R&amp;8 &amp;KC89000BARATELLI INSTITUTE  *  MENTORING AT SCALE</oddHeader>
    <oddFooter>&amp;L&amp;8 &amp;K3C3F45baratelliinstitute.com&amp;C&amp;8 &amp;K3C3F45Page &amp;P of &amp;N&amp;R&amp;8 &amp;K3C3F45Delta BR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2026-06-20T02:17:32Z</dcterms:created>
  <dcterms:modified xmlns:dcterms="http://purl.org/dc/terms/" xmlns:xsi="http://www.w3.org/2001/XMLSchema-instance" xsi:type="dcterms:W3CDTF">2026-07-08T20:43:07Z</dcterms:modified>
  <cp:revision>0</cp:revision>
</cp:coreProperties>
</file>